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6C3A960F-54C1-42BF-8C2B-E711D922F3DF}" xr6:coauthVersionLast="47" xr6:coauthVersionMax="47" xr10:uidLastSave="{00000000-0000-0000-0000-000000000000}"/>
  <bookViews>
    <workbookView xWindow="-120" yWindow="-120" windowWidth="29040" windowHeight="15840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4" i="1"/>
  <c r="A75" i="1" s="1"/>
  <c r="E64" i="1" l="1"/>
  <c r="D64" i="1"/>
  <c r="D65" i="1" s="1"/>
  <c r="E65" i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<sst xmlns="http://schemas.openxmlformats.org/spreadsheetml/2006/main" count="97" uniqueCount="76">
  <si>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</si>
  <si>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</si>
  <si>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</si>
  <si>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</si>
  <si>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</si>
  <si>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</si>
  <si>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</si>
  <si>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</si>
  <si>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</si>
  <si>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</si>
  <si>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</si>
  <si>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</si>
  <si>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</si>
  <si>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</si>
  <si>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</si>
  <si>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</si>
  <si>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</si>
  <si>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</si>
  <si>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</si>
  <si>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</si>
  <si>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</si>
  <si>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</si>
  <si>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</si>
  <si>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</si>
  <si>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</si>
  <si>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</si>
  <si>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</si>
  <si>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</si>
  <si>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</si>
  <si>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</si>
  <si>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</si>
  <si>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</si>
  <si>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</si>
  <si>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</si>
  <si>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</si>
  <si>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</si>
  <si>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</si>
  <si>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</si>
  <si>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</si>
  <si>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</si>
  <si>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</si>
  <si>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</si>
  <si>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</si>
  <si>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</si>
  <si>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</si>
  <si>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</si>
  <si>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</si>
  <si>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</si>
  <si>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</si>
  <si>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</si>
  <si>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</si>
  <si>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проезд Оранжерейный д. 7 корп. 2</t>
  </si>
  <si>
    <t>Идентификатор инвестиционного проекта: J_PES-2022_004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</si>
  <si>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</si>
  <si>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</si>
  <si>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</si>
  <si>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</si>
  <si>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</si>
  <si>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</si>
  <si>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</si>
  <si>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</si>
  <si>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4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</si>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</sst>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49" zoomScale="115" zoomScaleNormal="100" zoomScaleSheetLayoutView="115" workbookViewId="0">
      <selection activeCell="G76" sqref="G76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61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0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34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36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1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2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38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51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52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3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35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4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37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5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6</v>
      </c>
      <c r="D24" s="24"/>
      <c r="E24" s="31" t="s">
        <v>8</v>
      </c>
      <c r="F24" s="32"/>
      <c r="G24" s="23" t="s">
        <v>9</v>
      </c>
    </row>
    <row r="25" spans="1:10" ht="31.5" customHeight="1" x14ac:dyDescent="0.25">
      <c r="A25" s="28"/>
      <c r="B25" s="29"/>
      <c r="C25" s="25" t="s">
        <v>7</v>
      </c>
      <c r="D25" s="25"/>
      <c r="E25" s="33"/>
      <c r="F25" s="34"/>
      <c r="G25" s="23"/>
    </row>
    <row r="26" spans="1:10" x14ac:dyDescent="0.25">
      <c r="A26" s="36" t="s">
        <v>10</v>
      </c>
      <c r="B26" s="38"/>
      <c r="C26" s="35">
        <v>2022</v>
      </c>
      <c r="D26" s="35"/>
      <c r="E26" s="35">
        <f>C26</f>
        <v>2022</v>
      </c>
      <c r="F26" s="35"/>
      <c r="G26" s="6">
        <f>C26</f>
        <v>2022</v>
      </c>
    </row>
    <row r="27" spans="1:10" x14ac:dyDescent="0.25">
      <c r="A27" s="36" t="s">
        <v>11</v>
      </c>
      <c r="B27" s="38"/>
      <c r="C27" s="35">
        <f>C26</f>
        <v>2022</v>
      </c>
      <c r="D27" s="35"/>
      <c r="E27" s="35">
        <f>E26+E28</f>
        <v>2029</v>
      </c>
      <c r="F27" s="35"/>
      <c r="G27" s="6">
        <f>E27</f>
        <v>2029</v>
      </c>
    </row>
    <row r="28" spans="1:10" x14ac:dyDescent="0.25">
      <c r="A28" s="36" t="s">
        <v>12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13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14</v>
      </c>
      <c r="B32" s="39" t="s">
        <v>15</v>
      </c>
      <c r="C32" s="40"/>
      <c r="D32" s="40"/>
      <c r="E32" s="41"/>
      <c r="F32" s="6" t="s">
        <v>16</v>
      </c>
      <c r="G32" s="6" t="s">
        <v>17</v>
      </c>
    </row>
    <row r="33" spans="1:9" ht="52.5" customHeight="1" x14ac:dyDescent="0.25">
      <c r="A33" s="6">
        <v>1</v>
      </c>
      <c r="B33" s="36" t="s">
        <v>53</v>
      </c>
      <c r="C33" s="37"/>
      <c r="D33" s="37"/>
      <c r="E33" s="38"/>
      <c r="F33" s="6" t="s">
        <v>18</v>
      </c>
      <c r="G33" s="7">
        <v>20</v>
      </c>
    </row>
    <row r="34" spans="1:9" ht="48" customHeight="1" x14ac:dyDescent="0.25">
      <c r="A34" s="6">
        <f>A33+1</f>
        <v>2</v>
      </c>
      <c r="B34" s="36" t="s">
        <v>54</v>
      </c>
      <c r="C34" s="37"/>
      <c r="D34" s="37"/>
      <c r="E34" s="38"/>
      <c r="F34" s="6" t="s">
        <v>18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6" t="s">
        <v>55</v>
      </c>
      <c r="C35" s="37"/>
      <c r="D35" s="37"/>
      <c r="E35" s="38"/>
      <c r="F35" s="6" t="s">
        <v>18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56</v>
      </c>
      <c r="C36" s="20"/>
      <c r="D36" s="20"/>
      <c r="E36" s="21"/>
      <c r="F36" s="6" t="s">
        <v>40</v>
      </c>
      <c r="G36" s="8">
        <v>24.412929999999999</v>
      </c>
    </row>
    <row r="37" spans="1:9" ht="51.75" customHeight="1" x14ac:dyDescent="0.25">
      <c r="A37" s="6">
        <f t="shared" si="0"/>
        <v>5</v>
      </c>
      <c r="B37" s="19" t="s">
        <v>57</v>
      </c>
      <c r="C37" s="20"/>
      <c r="D37" s="20"/>
      <c r="E37" s="21"/>
      <c r="F37" s="6" t="s">
        <v>40</v>
      </c>
      <c r="G37" s="8">
        <v>24.08333</v>
      </c>
    </row>
    <row r="38" spans="1:9" ht="35.25" customHeight="1" x14ac:dyDescent="0.25">
      <c r="A38" s="6">
        <f t="shared" si="0"/>
        <v>6</v>
      </c>
      <c r="B38" s="19" t="s">
        <v>58</v>
      </c>
      <c r="C38" s="20"/>
      <c r="D38" s="20"/>
      <c r="E38" s="21"/>
      <c r="F38" s="6" t="s">
        <v>40</v>
      </c>
      <c r="G38" s="8">
        <v>5.8792799999999996</v>
      </c>
    </row>
    <row r="39" spans="1:9" ht="23.25" customHeight="1" x14ac:dyDescent="0.25"/>
    <row r="40" spans="1:9" ht="18.75" x14ac:dyDescent="0.3">
      <c r="A40" s="30" t="s">
        <v>19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39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48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20</v>
      </c>
      <c r="B46" s="23"/>
      <c r="C46" s="23" t="s">
        <v>21</v>
      </c>
      <c r="D46" s="23"/>
      <c r="E46" s="23"/>
      <c r="F46" s="23"/>
      <c r="G46" s="9" t="s">
        <v>22</v>
      </c>
    </row>
    <row r="47" spans="1:9" ht="19.5" customHeight="1" x14ac:dyDescent="0.25">
      <c r="A47" s="45" t="str">
        <f>CONCATENATE($C$63," ",$C$62,"а")</f>
        <v>1 квартал 2022 года</v>
      </c>
      <c r="B47" s="45"/>
      <c r="C47" s="42" t="s">
        <v>59</v>
      </c>
      <c r="D47" s="42"/>
      <c r="E47" s="42"/>
      <c r="F47" s="42"/>
      <c r="G47" s="10">
        <v>0</v>
      </c>
      <c r="H47" s="11"/>
    </row>
    <row r="48" spans="1:9" ht="15.75" customHeight="1" x14ac:dyDescent="0.25">
      <c r="A48" s="45" t="str">
        <f>CONCATENATE($D$63," ",$C$62,"а")</f>
        <v>2 квартал 2022 года</v>
      </c>
      <c r="B48" s="45"/>
      <c r="C48" s="42" t="s">
        <v>59</v>
      </c>
      <c r="D48" s="42"/>
      <c r="E48" s="42"/>
      <c r="F48" s="42"/>
      <c r="G48" s="10">
        <v>0</v>
      </c>
      <c r="H48" s="11"/>
    </row>
    <row r="49" spans="1:12" ht="15.75" customHeight="1" x14ac:dyDescent="0.25">
      <c r="A49" s="45" t="str">
        <f>CONCATENATE($E$63," ",$C$62,"а")</f>
        <v>3 квартал 2022 года</v>
      </c>
      <c r="B49" s="45"/>
      <c r="C49" s="42" t="s">
        <v>60</v>
      </c>
      <c r="D49" s="42"/>
      <c r="E49" s="42"/>
      <c r="F49" s="42"/>
      <c r="G49" s="10">
        <v>399.69986999999998</v>
      </c>
      <c r="H49" s="11"/>
    </row>
    <row r="50" spans="1:12" ht="15.75" customHeight="1" x14ac:dyDescent="0.25">
      <c r="A50" s="45" t="str">
        <f>CONCATENATE($F$63," ",$C$62,"а")</f>
        <v>4 квартал 2022 года</v>
      </c>
      <c r="B50" s="45"/>
      <c r="C50" s="42" t="s">
        <v>59</v>
      </c>
      <c r="D50" s="42"/>
      <c r="E50" s="42"/>
      <c r="F50" s="42"/>
      <c r="G50" s="10">
        <v>0</v>
      </c>
      <c r="H50" s="11"/>
    </row>
    <row r="51" spans="1:12" x14ac:dyDescent="0.25">
      <c r="A51" s="42"/>
      <c r="B51" s="42"/>
      <c r="C51" s="46" t="s">
        <v>41</v>
      </c>
      <c r="D51" s="46"/>
      <c r="E51" s="46"/>
      <c r="F51" s="46"/>
      <c r="G51" s="12">
        <f>G47+G48+G49+G50</f>
        <v>399.69986999999998</v>
      </c>
      <c r="H51" s="11"/>
    </row>
    <row r="52" spans="1:12" x14ac:dyDescent="0.25">
      <c r="A52" s="42"/>
      <c r="B52" s="42"/>
      <c r="C52" s="46" t="s">
        <v>28</v>
      </c>
      <c r="D52" s="46"/>
      <c r="E52" s="46"/>
      <c r="F52" s="46"/>
      <c r="G52" s="12">
        <f>G51</f>
        <v>399.69986999999998</v>
      </c>
      <c r="H52" s="11"/>
    </row>
    <row r="53" spans="1:12" x14ac:dyDescent="0.25">
      <c r="A53" s="42"/>
      <c r="B53" s="42"/>
      <c r="C53" s="46" t="s">
        <v>29</v>
      </c>
      <c r="D53" s="46"/>
      <c r="E53" s="46"/>
      <c r="F53" s="46"/>
      <c r="G53" s="12">
        <f>G52</f>
        <v>399.69986999999998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23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42</v>
      </c>
      <c r="B58" s="49"/>
      <c r="C58" s="49"/>
      <c r="D58" s="49"/>
      <c r="E58" s="13" t="s">
        <v>62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47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24</v>
      </c>
      <c r="B62" s="23"/>
      <c r="C62" s="23" t="s">
        <v>63</v>
      </c>
      <c r="D62" s="23"/>
      <c r="E62" s="23"/>
      <c r="F62" s="23"/>
      <c r="G62" s="15" t="s">
        <v>25</v>
      </c>
    </row>
    <row r="63" spans="1:12" x14ac:dyDescent="0.25">
      <c r="A63" s="23"/>
      <c r="B63" s="23"/>
      <c r="C63" s="9" t="s">
        <v>30</v>
      </c>
      <c r="D63" s="9" t="s">
        <v>31</v>
      </c>
      <c r="E63" s="9" t="s">
        <v>32</v>
      </c>
      <c r="F63" s="9" t="s">
        <v>33</v>
      </c>
      <c r="G63" s="16" t="str">
        <f>C62</f>
        <v>2022 год</v>
      </c>
    </row>
    <row r="64" spans="1:12" x14ac:dyDescent="0.25">
      <c r="A64" s="35" t="s">
        <v>26</v>
      </c>
      <c r="B64" s="35"/>
      <c r="C64" s="10">
        <f>G47</f>
        <v>0</v>
      </c>
      <c r="D64" s="10">
        <f>G48</f>
        <v>0</v>
      </c>
      <c r="E64" s="10">
        <f>G49</f>
        <v>399.69986999999998</v>
      </c>
      <c r="F64" s="10">
        <f>G50</f>
        <v>0</v>
      </c>
      <c r="G64" s="12">
        <f>C64+D64+E64+F64</f>
        <v>399.69986999999998</v>
      </c>
      <c r="H64" s="11"/>
      <c r="I64" s="11"/>
      <c r="J64" s="11"/>
      <c r="K64" s="11"/>
      <c r="L64" s="11"/>
    </row>
    <row r="65" spans="1:12" x14ac:dyDescent="0.25">
      <c r="A65" s="35" t="s">
        <v>27</v>
      </c>
      <c r="B65" s="35"/>
      <c r="C65" s="10">
        <f>C64*0.2</f>
        <v>0</v>
      </c>
      <c r="D65" s="10">
        <f t="shared" ref="D65:F65" si="1">D64*0.2</f>
        <v>0</v>
      </c>
      <c r="E65" s="10">
        <f t="shared" si="1"/>
        <v>79.939974000000007</v>
      </c>
      <c r="F65" s="10">
        <f t="shared" si="1"/>
        <v>0</v>
      </c>
      <c r="G65" s="12">
        <f>C65+D65+E65+F65</f>
        <v>79.939974000000007</v>
      </c>
      <c r="H65" s="11"/>
      <c r="I65" s="11"/>
      <c r="J65" s="11"/>
      <c r="K65" s="11"/>
      <c r="L65" s="11"/>
    </row>
    <row r="67" spans="1:12" ht="35.25" customHeight="1" x14ac:dyDescent="0.25">
      <c r="A67" s="14"/>
      <c r="B67" s="14"/>
      <c r="C67" s="14"/>
      <c r="D67" s="14"/>
      <c r="E67" s="14"/>
      <c r="F67" s="14"/>
      <c r="G67" s="14"/>
    </row>
    <row r="68" spans="1:12" s="51" customFormat="1" ht="18.75" x14ac:dyDescent="0.25">
      <c r="A68" s="50" t="s">
        <v>64</v>
      </c>
      <c r="B68" s="50"/>
      <c r="C68" s="50"/>
      <c r="D68" s="50"/>
      <c r="E68" s="50"/>
      <c r="F68" s="50"/>
      <c r="G68" s="50"/>
    </row>
    <row r="69" spans="1:12" s="51" customFormat="1" ht="18.75" x14ac:dyDescent="0.25">
      <c r="A69" s="52"/>
      <c r="B69" s="52"/>
      <c r="C69" s="52"/>
      <c r="D69" s="52"/>
      <c r="E69" s="52"/>
      <c r="F69" s="52"/>
      <c r="G69" s="52"/>
    </row>
    <row r="70" spans="1:12" s="51" customFormat="1" ht="35.25" customHeight="1" x14ac:dyDescent="0.25">
      <c r="A70" s="53" t="s">
        <v>14</v>
      </c>
      <c r="B70" s="54" t="s">
        <v>15</v>
      </c>
      <c r="C70" s="55"/>
      <c r="D70" s="55"/>
      <c r="E70" s="56"/>
      <c r="F70" s="53" t="s">
        <v>16</v>
      </c>
      <c r="G70" s="53" t="s">
        <v>17</v>
      </c>
    </row>
    <row r="71" spans="1:12" s="51" customFormat="1" ht="29.25" customHeight="1" x14ac:dyDescent="0.25">
      <c r="A71" s="53">
        <v>1</v>
      </c>
      <c r="B71" s="57" t="s">
        <v>65</v>
      </c>
      <c r="C71" s="58"/>
      <c r="D71" s="58"/>
      <c r="E71" s="59"/>
      <c r="F71" s="54" t="s">
        <v>75</v>
      </c>
      <c r="G71" s="56"/>
    </row>
    <row r="72" spans="1:12" s="51" customFormat="1" ht="29.25" customHeight="1" x14ac:dyDescent="0.25">
      <c r="A72" s="53">
        <v>2</v>
      </c>
      <c r="B72" s="57" t="s">
        <v>66</v>
      </c>
      <c r="C72" s="58"/>
      <c r="D72" s="58"/>
      <c r="E72" s="59"/>
      <c r="F72" s="54" t="s">
        <v>75</v>
      </c>
      <c r="G72" s="56"/>
    </row>
    <row r="73" spans="1:12" s="51" customFormat="1" ht="46.5" customHeight="1" x14ac:dyDescent="0.25">
      <c r="A73" s="53">
        <v>3</v>
      </c>
      <c r="B73" s="57" t="s">
        <v>53</v>
      </c>
      <c r="C73" s="58"/>
      <c r="D73" s="58"/>
      <c r="E73" s="59"/>
      <c r="F73" s="53" t="s">
        <v>18</v>
      </c>
      <c r="G73" s="60">
        <v>20</v>
      </c>
    </row>
    <row r="74" spans="1:12" s="51" customFormat="1" ht="46.5" customHeight="1" x14ac:dyDescent="0.25">
      <c r="A74" s="53">
        <f>A73+1</f>
        <v>4</v>
      </c>
      <c r="B74" s="57" t="s">
        <v>54</v>
      </c>
      <c r="C74" s="58"/>
      <c r="D74" s="58"/>
      <c r="E74" s="59"/>
      <c r="F74" s="53" t="s">
        <v>18</v>
      </c>
      <c r="G74" s="60">
        <v>1</v>
      </c>
    </row>
    <row r="75" spans="1:12" s="51" customFormat="1" ht="35.25" customHeight="1" x14ac:dyDescent="0.25">
      <c r="A75" s="53">
        <f>A74+1</f>
        <v>5</v>
      </c>
      <c r="B75" s="57" t="s">
        <v>67</v>
      </c>
      <c r="C75" s="58"/>
      <c r="D75" s="58"/>
      <c r="E75" s="59"/>
      <c r="F75" s="53" t="s">
        <v>40</v>
      </c>
      <c r="G75" s="61">
        <f>SUM(G76:G79)</f>
        <v>387.68261999999999</v>
      </c>
    </row>
    <row r="76" spans="1:12" s="51" customFormat="1" ht="48.75" customHeight="1" x14ac:dyDescent="0.25">
      <c r="A76" s="53" t="s">
        <v>68</v>
      </c>
      <c r="B76" s="57" t="s">
        <v>69</v>
      </c>
      <c r="C76" s="58"/>
      <c r="D76" s="58"/>
      <c r="E76" s="59"/>
      <c r="F76" s="53" t="s">
        <v>40</v>
      </c>
      <c r="G76" s="61">
        <v>345.32112000000001</v>
      </c>
    </row>
    <row r="77" spans="1:12" s="51" customFormat="1" ht="36.75" customHeight="1" x14ac:dyDescent="0.25">
      <c r="A77" s="53" t="s">
        <v>70</v>
      </c>
      <c r="B77" s="62" t="s">
        <v>71</v>
      </c>
      <c r="C77" s="63"/>
      <c r="D77" s="63"/>
      <c r="E77" s="64"/>
      <c r="F77" s="53" t="s">
        <v>40</v>
      </c>
      <c r="G77" s="61">
        <v>26.065549999999998</v>
      </c>
    </row>
    <row r="78" spans="1:12" s="51" customFormat="1" ht="53.25" customHeight="1" x14ac:dyDescent="0.25">
      <c r="A78" s="53" t="s">
        <v>72</v>
      </c>
      <c r="B78" s="62" t="s">
        <v>73</v>
      </c>
      <c r="C78" s="63"/>
      <c r="D78" s="63"/>
      <c r="E78" s="64"/>
      <c r="F78" s="53" t="s">
        <v>40</v>
      </c>
      <c r="G78" s="61">
        <v>10.41667</v>
      </c>
    </row>
    <row r="79" spans="1:12" s="51" customFormat="1" ht="35.25" customHeight="1" x14ac:dyDescent="0.25">
      <c r="A79" s="53" t="s">
        <v>74</v>
      </c>
      <c r="B79" s="62" t="s">
        <v>58</v>
      </c>
      <c r="C79" s="63"/>
      <c r="D79" s="63"/>
      <c r="E79" s="64"/>
      <c r="F79" s="53" t="s">
        <v>40</v>
      </c>
      <c r="G79" s="61">
        <v>5.8792799999999996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3">
      <c r="A82" s="47" t="s">
        <v>49</v>
      </c>
      <c r="B82" s="47"/>
      <c r="C82" s="47"/>
      <c r="D82" s="47"/>
      <c r="E82" s="14"/>
      <c r="G82" s="18" t="s">
        <v>50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43</v>
      </c>
      <c r="C84" s="14"/>
      <c r="D84" s="14"/>
      <c r="E84" s="14"/>
      <c r="G84" s="17" t="s">
        <v>45</v>
      </c>
    </row>
    <row r="85" spans="1:7" ht="18.75" x14ac:dyDescent="0.25">
      <c r="A85" s="14"/>
      <c r="C85" s="14"/>
      <c r="D85" s="14"/>
      <c r="E85" s="14"/>
      <c r="G85" s="17"/>
    </row>
    <row r="86" spans="1:7" ht="18.75" x14ac:dyDescent="0.25">
      <c r="A86" s="13" t="s">
        <v>44</v>
      </c>
      <c r="C86" s="14"/>
      <c r="D86" s="14"/>
      <c r="E86" s="14"/>
      <c r="G86" s="17" t="s">
        <v>46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2022-07-29T09:47:12Z</cp:lastPrinted>
  <dcterms:created xsi:type="dcterms:W3CDTF">2021-08-10T12:43:13Z</dcterms:created>
  <dcterms:modified xsi:type="dcterms:W3CDTF">2022-11-01T13:54:28Z</dcterms:modified>
</cp:coreProperties>
</file>