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Утвержденная 04.09.2024\4. ОТЧЕТ ОБ ИСПОЛНЕНИИ ИП на сайт\4 кв 2024 (ИП утв. в 2024г)\Паспорта проектов\"/>
    </mc:Choice>
  </mc:AlternateContent>
  <xr:revisionPtr revIDLastSave="0" documentId="13_ncr:1_{7CA49193-4A4D-4C63-910E-ED4829385DAE}" xr6:coauthVersionLast="47" xr6:coauthVersionMax="47" xr10:uidLastSave="{00000000-0000-0000-0000-000000000000}"/>
  <bookViews>
    <workbookView xWindow="15660" yWindow="60" windowWidth="13080" windowHeight="1534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<sst xmlns="http://schemas.openxmlformats.org/spreadsheetml/2006/main" count="105" uniqueCount="77">
  <si>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</si>
  <si>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</si>
  <si>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</si>
  <si>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</si>
  <si>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</si>
  <si>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</si>
  <si>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</si>
  <si>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</si>
  <si>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</si>
  <si>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</si>
  <si>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</si>
  <si>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</si>
  <si>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</si>
  <si>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</si>
  <si>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</si>
  <si>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</si>
  <si>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</si>
  <si>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</si>
  <si>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</si>
  <si>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</si>
  <si>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</si>
  <si>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</si>
  <si>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</si>
  <si>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</si>
  <si>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</si>
  <si>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</si>
  <si>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</si>
  <si>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</si>
  <si>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</si>
  <si>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</si>
  <si>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</si>
  <si>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</si>
  <si>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</si>
  <si>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</si>
  <si>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</si>
  <si>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</si>
  <si>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</si>
  <si>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</si>
  <si>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</si>
  <si>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</si>
  <si>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</si>
  <si>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</si>
  <si>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</si>
  <si>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</si>
  <si>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</si>
  <si>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</si>
  <si>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</si>
  <si>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</si>
  <si>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</si>
  <si>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</si>
  <si>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</si>
  <si>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</si>
  <si>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</si>
  <si>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</si>
  <si>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</si>
  <si>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</si>
  <si>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</si>
  <si>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</si>
  <si>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</si>
  <si>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</si>
  <si>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</si>
  <si>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</si>
  <si>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</si>
  <si>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</si>
  <si>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</si>
  <si>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</si>
  <si>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</si>
  <si>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</si>
  <si>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</si>
  <si>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19</t>
  </si>
  <si>
    <t>на 2024-2027 гг.</t>
  </si>
  <si>
    <t xml:space="preserve"> пр-т Калинина д.2 корп.1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</si>
  <si>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</si>
  <si>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</si>
  <si>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</si>
  <si>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J_PES-2024_019</t>
  </si>
  <si>
    <t>4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</si>
</sst>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B73" zoomScale="115" zoomScaleNormal="100" zoomScaleSheetLayoutView="115" workbookViewId="0">
      <selection activeCell="G82" sqref="G82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37" t="s">
        <v>36</v>
      </c>
      <c r="B9" s="37"/>
      <c r="C9" s="37"/>
      <c r="D9" s="37"/>
      <c r="E9" s="37"/>
      <c r="F9" s="37"/>
      <c r="G9" s="37"/>
      <c r="H9" s="1"/>
      <c r="I9" s="1"/>
      <c r="J9" s="1"/>
    </row>
    <row r="10" spans="1:10" ht="18.75" x14ac:dyDescent="0.3">
      <c r="A10" s="37" t="s">
        <v>71</v>
      </c>
      <c r="B10" s="37"/>
      <c r="C10" s="37"/>
      <c r="D10" s="37"/>
      <c r="E10" s="37"/>
      <c r="F10" s="37"/>
      <c r="G10" s="37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38" t="s">
        <v>75</v>
      </c>
      <c r="B12" s="38"/>
      <c r="C12" s="38"/>
      <c r="D12" s="38"/>
      <c r="E12" s="38"/>
      <c r="F12" s="38"/>
      <c r="G12" s="38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9" t="s">
        <v>74</v>
      </c>
      <c r="B16" s="39"/>
      <c r="C16" s="39"/>
      <c r="D16" s="39"/>
      <c r="E16" s="39"/>
      <c r="F16" s="39"/>
      <c r="G16" s="39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9" t="s">
        <v>35</v>
      </c>
      <c r="B20" s="39"/>
      <c r="C20" s="39"/>
      <c r="D20" s="39"/>
      <c r="E20" s="39"/>
      <c r="F20" s="39"/>
      <c r="G20" s="39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28" t="s">
        <v>10</v>
      </c>
      <c r="B26" s="30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28" t="s">
        <v>11</v>
      </c>
      <c r="B27" s="30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28" t="s">
        <v>12</v>
      </c>
      <c r="B28" s="30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25" t="s">
        <v>15</v>
      </c>
      <c r="C32" s="26"/>
      <c r="D32" s="26"/>
      <c r="E32" s="27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8" t="s">
        <v>49</v>
      </c>
      <c r="C33" s="29"/>
      <c r="D33" s="29"/>
      <c r="E33" s="30"/>
      <c r="F33" s="6" t="s">
        <v>18</v>
      </c>
      <c r="G33" s="7">
        <v>91</v>
      </c>
    </row>
    <row r="34" spans="1:9" ht="48" customHeight="1" x14ac:dyDescent="0.25">
      <c r="A34" s="6">
        <f>A33+1</f>
        <v>2</v>
      </c>
      <c r="B34" s="28" t="s">
        <v>50</v>
      </c>
      <c r="C34" s="29"/>
      <c r="D34" s="29"/>
      <c r="E34" s="30"/>
      <c r="F34" s="6" t="s">
        <v>18</v>
      </c>
      <c r="G34" s="7">
        <v>2</v>
      </c>
    </row>
    <row r="35" spans="1:9" ht="58.5" customHeight="1" x14ac:dyDescent="0.25">
      <c r="A35" s="6">
        <f t="shared" ref="A35" si="0">A34+1</f>
        <v>3</v>
      </c>
      <c r="B35" s="28" t="s">
        <v>51</v>
      </c>
      <c r="C35" s="29"/>
      <c r="D35" s="29"/>
      <c r="E35" s="30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8" t="s">
        <v>56</v>
      </c>
      <c r="C36" s="29"/>
      <c r="D36" s="29"/>
      <c r="E36" s="30"/>
      <c r="F36" s="6" t="s">
        <v>38</v>
      </c>
      <c r="G36" s="8">
        <f>SUM(G37:G40)</f>
        <v>1015.9530099999998</v>
      </c>
      <c r="H36" s="3" t="b">
        <v>1</v>
      </c>
    </row>
    <row r="37" spans="1:9" ht="48.75" customHeight="1" x14ac:dyDescent="0.25">
      <c r="A37" s="6" t="s">
        <v>61</v>
      </c>
      <c r="B37" s="28" t="s">
        <v>57</v>
      </c>
      <c r="C37" s="29"/>
      <c r="D37" s="29"/>
      <c r="E37" s="30"/>
      <c r="F37" s="6" t="s">
        <v>38</v>
      </c>
      <c r="G37" s="8">
        <v>864.61567999999988</v>
      </c>
    </row>
    <row r="38" spans="1:9" ht="36.75" customHeight="1" x14ac:dyDescent="0.25">
      <c r="A38" s="6" t="s">
        <v>62</v>
      </c>
      <c r="B38" s="31" t="s">
        <v>58</v>
      </c>
      <c r="C38" s="32"/>
      <c r="D38" s="32"/>
      <c r="E38" s="33"/>
      <c r="F38" s="6" t="s">
        <v>38</v>
      </c>
      <c r="G38" s="8">
        <v>104.34232999999999</v>
      </c>
    </row>
    <row r="39" spans="1:9" ht="45" customHeight="1" x14ac:dyDescent="0.25">
      <c r="A39" s="6" t="s">
        <v>63</v>
      </c>
      <c r="B39" s="31" t="s">
        <v>59</v>
      </c>
      <c r="C39" s="32"/>
      <c r="D39" s="32"/>
      <c r="E39" s="33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31" t="s">
        <v>47</v>
      </c>
      <c r="C40" s="32"/>
      <c r="D40" s="32"/>
      <c r="E40" s="33"/>
      <c r="F40" s="6" t="s">
        <v>38</v>
      </c>
      <c r="G40" s="8">
        <v>15.914999999999999</v>
      </c>
    </row>
    <row r="41" spans="1:9" ht="23.25" customHeight="1" x14ac:dyDescent="0.25"/>
    <row r="42" spans="1:9" ht="18.75" x14ac:dyDescent="0.3">
      <c r="A42" s="21" t="s">
        <v>19</v>
      </c>
      <c r="B42" s="21"/>
      <c r="C42" s="21"/>
      <c r="D42" s="21"/>
      <c r="E42" s="21"/>
      <c r="F42" s="21"/>
      <c r="G42" s="21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39" t="s">
        <v>37</v>
      </c>
      <c r="B44" s="39"/>
      <c r="C44" s="39"/>
      <c r="D44" s="39"/>
      <c r="E44" s="39"/>
      <c r="F44" s="39"/>
      <c r="G44" s="39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21" t="s">
        <v>45</v>
      </c>
      <c r="B46" s="21"/>
      <c r="C46" s="21"/>
      <c r="D46" s="21"/>
      <c r="E46" s="21"/>
      <c r="F46" s="21"/>
      <c r="G46" s="21"/>
      <c r="H46" s="1"/>
      <c r="I46" s="1"/>
    </row>
    <row r="47" spans="1:9" ht="12" customHeight="1" x14ac:dyDescent="0.25"/>
    <row r="48" spans="1:9" ht="63" x14ac:dyDescent="0.25">
      <c r="A48" s="22" t="s">
        <v>20</v>
      </c>
      <c r="B48" s="22"/>
      <c r="C48" s="22" t="s">
        <v>21</v>
      </c>
      <c r="D48" s="22"/>
      <c r="E48" s="22"/>
      <c r="F48" s="22"/>
      <c r="G48" s="9" t="s">
        <v>22</v>
      </c>
    </row>
    <row r="49" spans="1:8" ht="19.5" customHeight="1" x14ac:dyDescent="0.25">
      <c r="A49" s="34" t="str">
        <f>CONCATENATE($C$65," ",$C$64,"а")</f>
        <v>1 квартал 2024 года</v>
      </c>
      <c r="B49" s="34"/>
      <c r="C49" s="36" t="s">
        <v>72</v>
      </c>
      <c r="D49" s="36"/>
      <c r="E49" s="36"/>
      <c r="F49" s="36"/>
      <c r="G49" s="10">
        <v>0</v>
      </c>
      <c r="H49" s="11"/>
    </row>
    <row r="50" spans="1:8" ht="15.75" customHeight="1" x14ac:dyDescent="0.25">
      <c r="A50" s="34" t="str">
        <f>CONCATENATE($D$65," ",$C$64,"а")</f>
        <v>2 квартал 2024 года</v>
      </c>
      <c r="B50" s="34"/>
      <c r="C50" s="36" t="s">
        <v>72</v>
      </c>
      <c r="D50" s="36"/>
      <c r="E50" s="36"/>
      <c r="F50" s="36"/>
      <c r="G50" s="10">
        <v>0</v>
      </c>
      <c r="H50" s="11"/>
    </row>
    <row r="51" spans="1:8" ht="15.75" customHeight="1" x14ac:dyDescent="0.25">
      <c r="A51" s="34" t="str">
        <f>CONCATENATE($E$65," ",$C$64,"а")</f>
        <v>3 квартал 2024 года</v>
      </c>
      <c r="B51" s="34"/>
      <c r="C51" s="36" t="s">
        <v>72</v>
      </c>
      <c r="D51" s="36"/>
      <c r="E51" s="36"/>
      <c r="F51" s="36"/>
      <c r="G51" s="10">
        <v>0</v>
      </c>
      <c r="H51" s="11"/>
    </row>
    <row r="52" spans="1:8" ht="15.75" customHeight="1" x14ac:dyDescent="0.25">
      <c r="A52" s="34" t="str">
        <f>CONCATENATE($F$65," ",$C$64,"а")</f>
        <v>4 квартал 2024 года</v>
      </c>
      <c r="B52" s="34"/>
      <c r="C52" s="36" t="s">
        <v>73</v>
      </c>
      <c r="D52" s="36"/>
      <c r="E52" s="36"/>
      <c r="F52" s="36"/>
      <c r="G52" s="10">
        <v>1015.9530099999998</v>
      </c>
      <c r="H52" s="11"/>
    </row>
    <row r="53" spans="1:8" x14ac:dyDescent="0.25">
      <c r="A53" s="36"/>
      <c r="B53" s="36"/>
      <c r="C53" s="35" t="str">
        <f>CONCATENATE("Всего ",C26," год")</f>
        <v>Всего 2024 год</v>
      </c>
      <c r="D53" s="35"/>
      <c r="E53" s="35"/>
      <c r="F53" s="35"/>
      <c r="G53" s="12">
        <f>G49+G50+G51+G52</f>
        <v>1015.9530099999998</v>
      </c>
      <c r="H53" s="11"/>
    </row>
    <row r="54" spans="1:8" x14ac:dyDescent="0.25">
      <c r="A54" s="36"/>
      <c r="B54" s="36"/>
      <c r="C54" s="35" t="s">
        <v>28</v>
      </c>
      <c r="D54" s="35"/>
      <c r="E54" s="35"/>
      <c r="F54" s="35"/>
      <c r="G54" s="12">
        <f>G53</f>
        <v>1015.9530099999998</v>
      </c>
      <c r="H54" s="11"/>
    </row>
    <row r="55" spans="1:8" x14ac:dyDescent="0.25">
      <c r="A55" s="36"/>
      <c r="B55" s="36"/>
      <c r="C55" s="35" t="s">
        <v>29</v>
      </c>
      <c r="D55" s="35"/>
      <c r="E55" s="35"/>
      <c r="F55" s="35"/>
      <c r="G55" s="12">
        <f>G54</f>
        <v>1015.9530099999998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21" t="s">
        <v>23</v>
      </c>
      <c r="B58" s="21"/>
      <c r="C58" s="21"/>
      <c r="D58" s="21"/>
      <c r="E58" s="21"/>
      <c r="F58" s="21"/>
      <c r="G58" s="21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24" t="s">
        <v>39</v>
      </c>
      <c r="B60" s="24"/>
      <c r="C60" s="24"/>
      <c r="D60" s="24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23" t="s">
        <v>44</v>
      </c>
      <c r="B62" s="23"/>
      <c r="C62" s="23"/>
      <c r="D62" s="23"/>
      <c r="E62" s="23"/>
      <c r="F62" s="23"/>
      <c r="G62" s="23"/>
    </row>
    <row r="63" spans="1:8" ht="12" customHeight="1" x14ac:dyDescent="0.25"/>
    <row r="64" spans="1:8" x14ac:dyDescent="0.25">
      <c r="A64" s="22" t="s">
        <v>24</v>
      </c>
      <c r="B64" s="22"/>
      <c r="C64" s="22" t="str">
        <f>CONCATENATE(C26," год")</f>
        <v>2024 год</v>
      </c>
      <c r="D64" s="22"/>
      <c r="E64" s="22"/>
      <c r="F64" s="22"/>
      <c r="G64" s="15" t="s">
        <v>25</v>
      </c>
    </row>
    <row r="65" spans="1:12" x14ac:dyDescent="0.25">
      <c r="A65" s="22"/>
      <c r="B65" s="22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20" t="s">
        <v>26</v>
      </c>
      <c r="B66" s="20"/>
      <c r="C66" s="10">
        <f>G49</f>
        <v>0</v>
      </c>
      <c r="D66" s="10">
        <f>G50</f>
        <v>0</v>
      </c>
      <c r="E66" s="10">
        <f>G51</f>
        <v>0</v>
      </c>
      <c r="F66" s="10">
        <f>G52</f>
        <v>1015.9530099999998</v>
      </c>
      <c r="G66" s="12">
        <f>C66+D66+E66+F66</f>
        <v>1015.9530099999998</v>
      </c>
      <c r="H66" s="11"/>
      <c r="I66" s="11"/>
      <c r="J66" s="11"/>
      <c r="K66" s="11"/>
      <c r="L66" s="11"/>
    </row>
    <row r="67" spans="1:12" x14ac:dyDescent="0.25">
      <c r="A67" s="20" t="s">
        <v>27</v>
      </c>
      <c r="B67" s="20"/>
      <c r="C67" s="10">
        <f>C66*0.2</f>
        <v>0</v>
      </c>
      <c r="D67" s="10">
        <f t="shared" ref="D67:F67" si="1">D66*0.2</f>
        <v>0</v>
      </c>
      <c r="E67" s="10">
        <f>E66*0.2</f>
        <v>0</v>
      </c>
      <c r="F67" s="10">
        <f t="shared" si="1"/>
        <v>203.19060199999998</v>
      </c>
      <c r="G67" s="12">
        <f>C67+D67+E67+F67</f>
        <v>203.19060199999998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21" t="s">
        <v>52</v>
      </c>
      <c r="B70" s="21"/>
      <c r="C70" s="21"/>
      <c r="D70" s="21"/>
      <c r="E70" s="21"/>
      <c r="F70" s="21"/>
      <c r="G70" s="21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25" t="s">
        <v>15</v>
      </c>
      <c r="C72" s="26"/>
      <c r="D72" s="26"/>
      <c r="E72" s="27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8" t="s">
        <v>53</v>
      </c>
      <c r="C73" s="29"/>
      <c r="D73" s="29"/>
      <c r="E73" s="30"/>
      <c r="F73" s="25" t="s">
        <v>76</v>
      </c>
      <c r="G73" s="27"/>
    </row>
    <row r="74" spans="1:12" ht="29.25" customHeight="1" x14ac:dyDescent="0.25">
      <c r="A74" s="6">
        <v>2</v>
      </c>
      <c r="B74" s="28" t="s">
        <v>54</v>
      </c>
      <c r="C74" s="29"/>
      <c r="D74" s="29"/>
      <c r="E74" s="30"/>
      <c r="F74" s="25" t="s">
        <v>76</v>
      </c>
      <c r="G74" s="27"/>
    </row>
    <row r="75" spans="1:12" ht="46.5" customHeight="1" x14ac:dyDescent="0.25">
      <c r="A75" s="6">
        <v>3</v>
      </c>
      <c r="B75" s="28" t="s">
        <v>49</v>
      </c>
      <c r="C75" s="29"/>
      <c r="D75" s="29"/>
      <c r="E75" s="30"/>
      <c r="F75" s="6" t="s">
        <v>18</v>
      </c>
      <c r="G75" s="7">
        <v>91</v>
      </c>
    </row>
    <row r="76" spans="1:12" ht="46.5" customHeight="1" x14ac:dyDescent="0.25">
      <c r="A76" s="6">
        <f>A75+1</f>
        <v>4</v>
      </c>
      <c r="B76" s="28" t="s">
        <v>55</v>
      </c>
      <c r="C76" s="29"/>
      <c r="D76" s="29"/>
      <c r="E76" s="30"/>
      <c r="F76" s="6" t="s">
        <v>18</v>
      </c>
      <c r="G76" s="7">
        <v>2</v>
      </c>
    </row>
    <row r="77" spans="1:12" ht="58.5" customHeight="1" x14ac:dyDescent="0.25">
      <c r="A77" s="6">
        <f t="shared" ref="A77" si="2">A76+1</f>
        <v>5</v>
      </c>
      <c r="B77" s="28" t="s">
        <v>51</v>
      </c>
      <c r="C77" s="29"/>
      <c r="D77" s="29"/>
      <c r="E77" s="30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8" t="s">
        <v>56</v>
      </c>
      <c r="C78" s="29"/>
      <c r="D78" s="29"/>
      <c r="E78" s="30"/>
      <c r="F78" s="6" t="s">
        <v>38</v>
      </c>
      <c r="G78" s="8">
        <f>SUM(G79:G82)</f>
        <v>1016.2881599999999</v>
      </c>
    </row>
    <row r="79" spans="1:12" ht="48.75" customHeight="1" x14ac:dyDescent="0.25">
      <c r="A79" s="6" t="s">
        <v>65</v>
      </c>
      <c r="B79" s="28" t="s">
        <v>57</v>
      </c>
      <c r="C79" s="29"/>
      <c r="D79" s="29"/>
      <c r="E79" s="30"/>
      <c r="F79" s="6" t="s">
        <v>38</v>
      </c>
      <c r="G79" s="8">
        <v>862.09723999999994</v>
      </c>
    </row>
    <row r="80" spans="1:12" ht="36.75" customHeight="1" x14ac:dyDescent="0.25">
      <c r="A80" s="6" t="s">
        <v>66</v>
      </c>
      <c r="B80" s="31" t="s">
        <v>58</v>
      </c>
      <c r="C80" s="32"/>
      <c r="D80" s="32"/>
      <c r="E80" s="33"/>
      <c r="F80" s="6" t="s">
        <v>38</v>
      </c>
      <c r="G80" s="8">
        <v>112.53116</v>
      </c>
    </row>
    <row r="81" spans="1:7" ht="45" customHeight="1" x14ac:dyDescent="0.25">
      <c r="A81" s="6" t="s">
        <v>67</v>
      </c>
      <c r="B81" s="31" t="s">
        <v>59</v>
      </c>
      <c r="C81" s="32"/>
      <c r="D81" s="32"/>
      <c r="E81" s="33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31" t="s">
        <v>47</v>
      </c>
      <c r="C82" s="32"/>
      <c r="D82" s="32"/>
      <c r="E82" s="33"/>
      <c r="F82" s="6" t="s">
        <v>38</v>
      </c>
      <c r="G82" s="8">
        <v>12.15976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19" t="s">
        <v>60</v>
      </c>
      <c r="B85" s="19"/>
      <c r="C85" s="19"/>
      <c r="D85" s="19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B82:E82"/>
    <mergeCell ref="B75:E75"/>
    <mergeCell ref="B76:E76"/>
    <mergeCell ref="B77:E77"/>
    <mergeCell ref="B78:E78"/>
    <mergeCell ref="B79:E79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36:E36"/>
    <mergeCell ref="B37:E37"/>
    <mergeCell ref="B38:E38"/>
    <mergeCell ref="B39:E39"/>
    <mergeCell ref="B40:E40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52:B52"/>
    <mergeCell ref="A51:B51"/>
    <mergeCell ref="A50:B50"/>
    <mergeCell ref="A46:G46"/>
    <mergeCell ref="C53:F53"/>
    <mergeCell ref="C52:F52"/>
    <mergeCell ref="C51:F51"/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2024-04-09T12:27:26Z</cp:lastPrinted>
  <dcterms:created xsi:type="dcterms:W3CDTF">2021-08-10T12:43:13Z</dcterms:created>
  <dcterms:modified xsi:type="dcterms:W3CDTF">2025-02-04T06:54:36Z</dcterms:modified>
</cp:coreProperties>
</file>