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4. ОТЧЕТ ОБ ИСПОЛНЕНИИ ИП на сайт\2 кв 2023 (ИП утв. в 2023г)\Паспорта проектов\"/>
    </mc:Choice>
  </mc:AlternateContent>
  <xr:revisionPtr revIDLastSave="0" documentId="13_ncr:1_{885D40D8-C974-42D6-8577-A821F622D10B}" xr6:coauthVersionLast="47" xr6:coauthVersionMax="47" xr10:uidLastSave="{00000000-0000-0000-0000-000000000000}"/>
  <bookViews>
    <workbookView xWindow="-60" yWindow="0" windowWidth="19215" windowHeight="1536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5" i="1"/>
  <c r="A74" i="1"/>
  <c r="F72" i="1"/>
  <c r="G35" i="1"/>
  <c r="A47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<sst xmlns="http://schemas.openxmlformats.org/spreadsheetml/2006/main" count="96" uniqueCount="77">
  <si>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</si>
  <si>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</si>
  <si>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</si>
  <si>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</si>
  <si>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</si>
  <si>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</si>
  <si>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</si>
  <si>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</si>
  <si>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</si>
  <si>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</si>
  <si>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</si>
  <si>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</si>
  <si>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</si>
  <si>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</si>
  <si>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</si>
  <si>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</si>
  <si>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</si>
  <si>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</si>
  <si>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</si>
  <si>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</si>
  <si>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</si>
  <si>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</si>
  <si>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</si>
  <si>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</si>
  <si>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</si>
  <si>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</si>
  <si>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</si>
  <si>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</si>
  <si>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</si>
  <si>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</si>
  <si>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</si>
  <si>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</si>
  <si>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</si>
  <si>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</si>
  <si>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</si>
  <si>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</si>
  <si>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</si>
  <si>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</si>
  <si>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</si>
  <si>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</si>
  <si>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</si>
  <si>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</si>
  <si>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</si>
  <si>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</si>
  <si>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</si>
  <si>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</si>
  <si>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</si>
  <si>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</si>
  <si>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</si>
  <si>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</si>
  <si>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</si>
  <si>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</si>
  <si>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</si>
  <si>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</si>
  <si>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>Всего 2023 г.</t>
  </si>
  <si>
    <t xml:space="preserve"> ул. Московская д. 36</t>
  </si>
  <si>
    <t>Идентификатор инвестиционного проекта: J_PES-2022_024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</si>
  <si>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</si>
  <si>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</si>
  <si>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</si>
  <si>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</si>
  <si>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Приложение к п. № 24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</si>
  <si>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</si>
  <si>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</si>
  <si>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</si>
  <si>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2 квартал 2023 года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</si>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</sst>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topLeftCell="A79" zoomScale="115" zoomScaleNormal="100" zoomScaleSheetLayoutView="115" workbookViewId="0">
      <selection activeCell="H76" sqref="H76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55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56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2023</v>
      </c>
      <c r="D26" s="35"/>
      <c r="E26" s="35">
        <f>C26</f>
        <v>2023</v>
      </c>
      <c r="F26" s="35"/>
      <c r="G26" s="6">
        <f>C26</f>
        <v>2023</v>
      </c>
    </row>
    <row r="27" spans="1:10" x14ac:dyDescent="0.25">
      <c r="A27" s="36" t="s">
        <v>11</v>
      </c>
      <c r="B27" s="38"/>
      <c r="C27" s="35">
        <f>C26</f>
        <v>2023</v>
      </c>
      <c r="D27" s="35"/>
      <c r="E27" s="35">
        <f>E26+E28</f>
        <v>2030</v>
      </c>
      <c r="F27" s="35"/>
      <c r="G27" s="6">
        <f>E27</f>
        <v>2030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57</v>
      </c>
      <c r="C33" s="37"/>
      <c r="D33" s="37"/>
      <c r="E33" s="38"/>
      <c r="F33" s="6" t="s">
        <v>18</v>
      </c>
      <c r="G33" s="7">
        <v>25</v>
      </c>
    </row>
    <row r="34" spans="1:9" ht="48" customHeight="1" x14ac:dyDescent="0.25">
      <c r="A34" s="6">
        <f>A33+1</f>
        <v>2</v>
      </c>
      <c r="B34" s="36" t="s">
        <v>58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59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49</v>
      </c>
      <c r="C36" s="20"/>
      <c r="D36" s="20"/>
      <c r="E36" s="21"/>
      <c r="F36" s="6" t="s">
        <v>40</v>
      </c>
      <c r="G36" s="8">
        <v>37.921520000000001</v>
      </c>
    </row>
    <row r="37" spans="1:9" ht="51.75" customHeight="1" x14ac:dyDescent="0.25">
      <c r="A37" s="6">
        <f t="shared" si="0"/>
        <v>5</v>
      </c>
      <c r="B37" s="19" t="s">
        <v>50</v>
      </c>
      <c r="C37" s="20"/>
      <c r="D37" s="20"/>
      <c r="E37" s="21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19" t="s">
        <v>51</v>
      </c>
      <c r="C38" s="20"/>
      <c r="D38" s="20"/>
      <c r="E38" s="21"/>
      <c r="F38" s="6" t="s">
        <v>40</v>
      </c>
      <c r="G38" s="8">
        <v>4.0389299999999997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2023 года</v>
      </c>
      <c r="B47" s="45"/>
      <c r="C47" s="42" t="s">
        <v>60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2023 года</v>
      </c>
      <c r="B48" s="45"/>
      <c r="C48" s="42" t="s">
        <v>52</v>
      </c>
      <c r="D48" s="42"/>
      <c r="E48" s="42"/>
      <c r="F48" s="42"/>
      <c r="G48" s="10">
        <v>495.47658000000001</v>
      </c>
      <c r="H48" s="11"/>
    </row>
    <row r="49" spans="1:12" ht="15.75" customHeight="1" x14ac:dyDescent="0.25">
      <c r="A49" s="45" t="str">
        <f>CONCATENATE($E$63," ",$C$62,"а")</f>
        <v>3 квартал 2023 года</v>
      </c>
      <c r="B49" s="45"/>
      <c r="C49" s="42" t="s">
        <v>60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2023 года</v>
      </c>
      <c r="B50" s="45"/>
      <c r="C50" s="42" t="s">
        <v>60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54</v>
      </c>
      <c r="D51" s="46"/>
      <c r="E51" s="46"/>
      <c r="F51" s="46"/>
      <c r="G51" s="12">
        <f>G47+G48+G49+G50</f>
        <v>495.47658000000001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495.47658000000001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495.47658000000001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62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495.47658000000001</v>
      </c>
      <c r="E64" s="10">
        <f>G49</f>
        <v>0</v>
      </c>
      <c r="F64" s="10">
        <f>G50</f>
        <v>0</v>
      </c>
      <c r="G64" s="12">
        <f>C64+D64+E64+F64</f>
        <v>495.47658000000001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99.095316000000011</v>
      </c>
      <c r="E65" s="10">
        <f t="shared" si="1"/>
        <v>0</v>
      </c>
      <c r="F65" s="10">
        <f t="shared" si="1"/>
        <v>0</v>
      </c>
      <c r="G65" s="12">
        <f>C65+D65+E65+F65</f>
        <v>99.095316000000011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30" t="s">
        <v>63</v>
      </c>
      <c r="B68" s="30"/>
      <c r="C68" s="30"/>
      <c r="D68" s="30"/>
      <c r="E68" s="30"/>
      <c r="F68" s="30"/>
      <c r="G68" s="30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9" t="s">
        <v>15</v>
      </c>
      <c r="C70" s="40"/>
      <c r="D70" s="40"/>
      <c r="E70" s="41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6" t="s">
        <v>64</v>
      </c>
      <c r="C71" s="37"/>
      <c r="D71" s="37"/>
      <c r="E71" s="38"/>
      <c r="F71" s="39" t="s">
        <v>65</v>
      </c>
      <c r="G71" s="41"/>
    </row>
    <row r="72" spans="1:12" ht="29.25" customHeight="1" x14ac:dyDescent="0.25">
      <c r="A72" s="6">
        <v>2</v>
      </c>
      <c r="B72" s="36" t="s">
        <v>66</v>
      </c>
      <c r="C72" s="37"/>
      <c r="D72" s="37"/>
      <c r="E72" s="38"/>
      <c r="F72" s="39" t="str">
        <f>F71</f>
        <v>2 квартал 2023 года</v>
      </c>
      <c r="G72" s="41"/>
    </row>
    <row r="73" spans="1:12" ht="46.5" customHeight="1" x14ac:dyDescent="0.25">
      <c r="A73" s="6">
        <v>3</v>
      </c>
      <c r="B73" s="36" t="s">
        <v>57</v>
      </c>
      <c r="C73" s="37"/>
      <c r="D73" s="37"/>
      <c r="E73" s="38"/>
      <c r="F73" s="6" t="s">
        <v>18</v>
      </c>
      <c r="G73" s="7">
        <v>25</v>
      </c>
    </row>
    <row r="74" spans="1:12" ht="46.5" customHeight="1" x14ac:dyDescent="0.25">
      <c r="A74" s="6">
        <f>A73+1</f>
        <v>4</v>
      </c>
      <c r="B74" s="36" t="s">
        <v>67</v>
      </c>
      <c r="C74" s="37"/>
      <c r="D74" s="37"/>
      <c r="E74" s="38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6" t="s">
        <v>68</v>
      </c>
      <c r="C75" s="37"/>
      <c r="D75" s="37"/>
      <c r="E75" s="38"/>
      <c r="F75" s="6" t="s">
        <v>40</v>
      </c>
      <c r="G75" s="8">
        <f>SUM(G76:G79)</f>
        <v>492.33898352941179</v>
      </c>
    </row>
    <row r="76" spans="1:12" ht="48.75" customHeight="1" x14ac:dyDescent="0.25">
      <c r="A76" s="6" t="s">
        <v>69</v>
      </c>
      <c r="B76" s="36" t="s">
        <v>70</v>
      </c>
      <c r="C76" s="37"/>
      <c r="D76" s="37"/>
      <c r="E76" s="38"/>
      <c r="F76" s="6" t="s">
        <v>40</v>
      </c>
      <c r="G76" s="8">
        <v>421.68280352941179</v>
      </c>
    </row>
    <row r="77" spans="1:12" ht="36.75" customHeight="1" x14ac:dyDescent="0.25">
      <c r="A77" s="6" t="s">
        <v>71</v>
      </c>
      <c r="B77" s="19" t="s">
        <v>72</v>
      </c>
      <c r="C77" s="20"/>
      <c r="D77" s="20"/>
      <c r="E77" s="21"/>
      <c r="F77" s="6" t="s">
        <v>40</v>
      </c>
      <c r="G77" s="8">
        <v>35.888080000000002</v>
      </c>
    </row>
    <row r="78" spans="1:12" ht="45" customHeight="1" x14ac:dyDescent="0.25">
      <c r="A78" s="6" t="s">
        <v>73</v>
      </c>
      <c r="B78" s="19" t="s">
        <v>74</v>
      </c>
      <c r="C78" s="20"/>
      <c r="D78" s="20"/>
      <c r="E78" s="21"/>
      <c r="F78" s="6" t="s">
        <v>40</v>
      </c>
      <c r="G78" s="8">
        <v>30.72917</v>
      </c>
    </row>
    <row r="79" spans="1:12" ht="35.25" customHeight="1" x14ac:dyDescent="0.25">
      <c r="A79" s="6" t="s">
        <v>75</v>
      </c>
      <c r="B79" s="19" t="s">
        <v>51</v>
      </c>
      <c r="C79" s="20"/>
      <c r="D79" s="20"/>
      <c r="E79" s="21"/>
      <c r="F79" s="6" t="s">
        <v>40</v>
      </c>
      <c r="G79" s="8">
        <v>4.0389299999999997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47" t="s">
        <v>76</v>
      </c>
      <c r="B83" s="47"/>
      <c r="C83" s="47"/>
      <c r="D83" s="47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2023-04-11T07:17:35Z</cp:lastPrinted>
  <dcterms:created xsi:type="dcterms:W3CDTF">2021-08-10T12:43:13Z</dcterms:created>
  <dcterms:modified xsi:type="dcterms:W3CDTF">2023-08-11T05:46:50Z</dcterms:modified>
</cp:coreProperties>
</file>