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3. ИНВЕСТПРОГРАММА 2022-2024 Утвержденная 01.09.2022\3. ОТЧЕТ ОБ ИСПОЛНЕНИИ ИП на сайт\4 кв 2022 (ИП утв. в 2022г)\Паспорта инвестиционных проектов\"/>
    </mc:Choice>
  </mc:AlternateContent>
  <xr:revisionPtr revIDLastSave="0" documentId="13_ncr:1_{7BC359A0-6BA1-4AF0-BFC5-B55DDA8CC354}" xr6:coauthVersionLast="47" xr6:coauthVersionMax="47" xr10:uidLastSave="{00000000-0000-0000-0000-000000000000}"/>
  <bookViews>
    <workbookView xWindow="1410" yWindow="195" windowWidth="13305" windowHeight="15210" xr2:uid="{96847808-A223-4922-83A1-CACDE8B671A8}"/>
  </bookViews>
  <sheets>
    <sheet name="Лист1" sheetId="1" r:id="rId1"/>
  </sheets>
  <definedNames>
    <definedName name="_xlnm.Print_Area" localSheetId="0">Лист1!$A$1:$G$87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5" i="1" l="1"/>
  <c r="A74" i="1"/>
  <c r="A75" i="1" s="1"/>
  <c r="D64" i="1" l="1"/>
  <c r="D65" i="1" s="1"/>
  <c r="E64" i="1"/>
  <c r="E65" i="1" s="1"/>
  <c r="F64" i="1"/>
  <c r="F65" i="1" s="1"/>
  <c r="C64" i="1"/>
  <c r="C65" i="1" s="1"/>
  <c r="A47" i="1"/>
  <c r="A34" i="1" l="1"/>
  <c r="A35" i="1" s="1"/>
  <c r="A36" i="1" s="1"/>
  <c r="A37" i="1" s="1"/>
  <c r="A38" i="1" s="1"/>
  <c r="G35" i="1"/>
  <c r="G26" i="1"/>
  <c r="A50" i="1"/>
  <c r="E26" i="1" l="1"/>
  <c r="E27" i="1" s="1"/>
  <c r="G27" i="1" s="1"/>
  <c r="G28" i="1" s="1"/>
  <c r="C27" i="1"/>
  <c r="C28" i="1" s="1"/>
  <c r="A49" i="1"/>
  <c r="G63" i="1"/>
  <c r="A48" i="1"/>
  <c r="G51" i="1"/>
  <c r="G65" i="1"/>
  <c r="G64" i="1"/>
  <c r="G52" i="1" l="1"/>
  <c r="G53" i="1" l="1"/>
</calcChain>
</file>

<file path=xl/sharedStrings.xml><?xml version="1.0" encoding="utf-8"?>
<sst xmlns="http://schemas.openxmlformats.org/spreadsheetml/2006/main" count="97" uniqueCount="76">
  <si>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</si>
  <si>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</si>
  <si>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</si>
  <si>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</si>
  <si>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</si>
  <si>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</si>
  <si>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</si>
  <si>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</si>
  <si>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</si>
  <si>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</si>
  <si>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</si>
  <si>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</si>
  <si>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</si>
  <si>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</si>
  <si>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</si>
  <si>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</si>
  <si>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</si>
  <si>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</si>
  <si>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</si>
  <si>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</si>
  <si>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</si>
  <si>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</si>
  <si>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</si>
  <si>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</si>
  <si>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</si>
  <si>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</si>
  <si>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</si>
  <si>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</si>
  <si>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</si>
  <si>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</si>
  <si>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</si>
  <si>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</si>
  <si>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</si>
  <si>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</si>
  <si>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</si>
  <si>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</si>
  <si>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</si>
  <si>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</si>
  <si>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</si>
  <si>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</si>
  <si>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</si>
  <si>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</si>
  <si>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</si>
  <si>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</si>
  <si>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</si>
  <si>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</si>
  <si>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</si>
  <si>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</si>
  <si>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</si>
  <si>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 xml:space="preserve">Заместитель генерального директора                                                       </t>
  </si>
  <si>
    <t>В.И. Писаренко</t>
  </si>
  <si>
    <t xml:space="preserve"> ул. Украинская д. 64 корп. 4</t>
  </si>
  <si>
    <t>Идентификатор инвестиционного проекта: J_PES-2022_007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</si>
  <si>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</si>
  <si>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</si>
  <si>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</si>
  <si>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</si>
  <si>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</si>
  <si>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</si>
  <si>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 xml:space="preserve"> </t>
  </si>
  <si>
    <t>Строительно-монтажные работы</t>
  </si>
  <si>
    <t>Приложение к п. № 7</t>
  </si>
  <si>
    <t>прибыль</t>
  </si>
  <si>
    <t>2022 год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</si>
  <si>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</si>
  <si>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</si>
  <si>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</si>
  <si>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>Общая стоимость инвестиционного проекта</t>
  </si>
  <si>
    <t>5.1.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</si>
  <si>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</si>
  <si>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5.2.</t>
  </si>
  <si>
    <t xml:space="preserve">Строительно-монтажные работы </t>
  </si>
  <si>
    <t>5.5.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</si>
  <si>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</si>
  <si>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>5.4.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</si>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</sst>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;\-0.000;;@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5" fillId="0" borderId="0" xfId="0" applyFont="1" applyFill="1"/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1" fillId="0" borderId="2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G89"/>
  <sheetViews>
    <sheetView tabSelected="1" view="pageBreakPreview" topLeftCell="A73" zoomScale="115" zoomScaleNormal="100" zoomScaleSheetLayoutView="115" workbookViewId="0">
      <selection activeCell="G80" sqref="G80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7" ht="15.75" customHeight="1" x14ac:dyDescent="0.3">
      <c r="A1" s="1"/>
      <c r="B1" s="1"/>
      <c r="C1" s="1"/>
      <c r="D1" s="1"/>
      <c r="E1" s="1"/>
      <c r="F1" s="1"/>
      <c r="G1" s="2" t="s">
        <v>61</v>
      </c>
    </row>
    <row r="2" spans="1:7" ht="15.75" customHeight="1" x14ac:dyDescent="0.3">
      <c r="A2" s="1"/>
      <c r="B2" s="1"/>
      <c r="C2" s="1"/>
      <c r="D2" s="1"/>
      <c r="E2" s="1"/>
      <c r="F2" s="1"/>
      <c r="G2" s="4" t="s">
        <v>0</v>
      </c>
    </row>
    <row r="3" spans="1:7" ht="15.75" customHeight="1" x14ac:dyDescent="0.3">
      <c r="A3" s="1"/>
      <c r="B3" s="1"/>
      <c r="C3" s="1"/>
      <c r="D3" s="1"/>
      <c r="E3" s="1"/>
      <c r="F3" s="1"/>
      <c r="G3" s="2" t="s">
        <v>34</v>
      </c>
    </row>
    <row r="4" spans="1:7" ht="15.75" customHeight="1" x14ac:dyDescent="0.3">
      <c r="A4" s="1"/>
      <c r="B4" s="1"/>
      <c r="C4" s="1"/>
      <c r="D4" s="1"/>
      <c r="E4" s="1"/>
      <c r="F4" s="1"/>
      <c r="G4" s="2" t="s">
        <v>36</v>
      </c>
    </row>
    <row r="5" spans="1:7" ht="13.5" customHeight="1" x14ac:dyDescent="0.3">
      <c r="A5" s="1"/>
      <c r="B5" s="1"/>
      <c r="C5" s="1"/>
      <c r="D5" s="1"/>
      <c r="E5" s="1"/>
      <c r="F5" s="1"/>
      <c r="G5" s="1"/>
    </row>
    <row r="6" spans="1:7" ht="16.5" customHeight="1" x14ac:dyDescent="0.25">
      <c r="A6" s="29" t="s">
        <v>1</v>
      </c>
      <c r="B6" s="29"/>
      <c r="C6" s="29"/>
      <c r="D6" s="29"/>
      <c r="E6" s="29"/>
      <c r="F6" s="29"/>
      <c r="G6" s="29"/>
    </row>
    <row r="7" spans="1:7" ht="18" customHeight="1" x14ac:dyDescent="0.25">
      <c r="A7" s="29" t="s">
        <v>2</v>
      </c>
      <c r="B7" s="29"/>
      <c r="C7" s="29"/>
      <c r="D7" s="29"/>
      <c r="E7" s="29"/>
      <c r="F7" s="29"/>
      <c r="G7" s="29"/>
    </row>
    <row r="8" spans="1:7" ht="18.75" x14ac:dyDescent="0.25">
      <c r="A8" s="5"/>
      <c r="B8" s="5"/>
      <c r="C8" s="5"/>
      <c r="D8" s="5"/>
      <c r="E8" s="5"/>
      <c r="F8" s="5"/>
      <c r="G8" s="5"/>
    </row>
    <row r="9" spans="1:7" ht="24" customHeight="1" x14ac:dyDescent="0.25">
      <c r="A9" s="42" t="s">
        <v>38</v>
      </c>
      <c r="B9" s="42"/>
      <c r="C9" s="42"/>
      <c r="D9" s="42"/>
      <c r="E9" s="42"/>
      <c r="F9" s="42"/>
      <c r="G9" s="42"/>
    </row>
    <row r="10" spans="1:7" ht="17.25" x14ac:dyDescent="0.25">
      <c r="A10" s="42" t="s">
        <v>51</v>
      </c>
      <c r="B10" s="42"/>
      <c r="C10" s="42"/>
      <c r="D10" s="42"/>
      <c r="E10" s="42"/>
      <c r="F10" s="42"/>
      <c r="G10" s="42"/>
    </row>
    <row r="11" spans="1:7" ht="18.75" x14ac:dyDescent="0.3">
      <c r="A11" s="1"/>
      <c r="B11" s="1"/>
      <c r="C11" s="1"/>
      <c r="D11" s="1"/>
      <c r="E11" s="1"/>
      <c r="F11" s="1"/>
      <c r="G11" s="1"/>
    </row>
    <row r="12" spans="1:7" ht="18.75" x14ac:dyDescent="0.25">
      <c r="A12" s="43" t="s">
        <v>52</v>
      </c>
      <c r="B12" s="43"/>
      <c r="C12" s="43"/>
      <c r="D12" s="43"/>
      <c r="E12" s="43"/>
      <c r="F12" s="43"/>
      <c r="G12" s="43"/>
    </row>
    <row r="13" spans="1:7" ht="18.75" x14ac:dyDescent="0.3">
      <c r="A13" s="1"/>
      <c r="B13" s="1"/>
      <c r="C13" s="1"/>
      <c r="D13" s="1"/>
      <c r="E13" s="1"/>
      <c r="F13" s="1"/>
      <c r="G13" s="1"/>
    </row>
    <row r="14" spans="1:7" ht="18.75" x14ac:dyDescent="0.25">
      <c r="A14" s="29" t="s">
        <v>3</v>
      </c>
      <c r="B14" s="29"/>
      <c r="C14" s="29"/>
      <c r="D14" s="29"/>
      <c r="E14" s="29"/>
      <c r="F14" s="29"/>
      <c r="G14" s="29"/>
    </row>
    <row r="15" spans="1:7" ht="18.75" x14ac:dyDescent="0.3">
      <c r="A15" s="1"/>
      <c r="B15" s="1"/>
      <c r="C15" s="1"/>
      <c r="D15" s="1"/>
      <c r="E15" s="1"/>
      <c r="F15" s="1"/>
      <c r="G15" s="1"/>
    </row>
    <row r="16" spans="1:7" ht="97.5" customHeight="1" x14ac:dyDescent="0.25">
      <c r="A16" s="21" t="s">
        <v>35</v>
      </c>
      <c r="B16" s="21"/>
      <c r="C16" s="21"/>
      <c r="D16" s="21"/>
      <c r="E16" s="21"/>
      <c r="F16" s="21"/>
      <c r="G16" s="21"/>
    </row>
    <row r="17" spans="1:7" ht="18.75" x14ac:dyDescent="0.3">
      <c r="A17" s="1"/>
      <c r="B17" s="1"/>
      <c r="C17" s="1"/>
      <c r="D17" s="1"/>
      <c r="E17" s="1"/>
      <c r="F17" s="1"/>
      <c r="G17" s="1"/>
    </row>
    <row r="18" spans="1:7" ht="18.75" x14ac:dyDescent="0.25">
      <c r="A18" s="29" t="s">
        <v>4</v>
      </c>
      <c r="B18" s="29"/>
      <c r="C18" s="29"/>
      <c r="D18" s="29"/>
      <c r="E18" s="29"/>
      <c r="F18" s="29"/>
      <c r="G18" s="29"/>
    </row>
    <row r="19" spans="1:7" ht="18.75" x14ac:dyDescent="0.25">
      <c r="A19" s="5"/>
      <c r="B19" s="5"/>
      <c r="C19" s="5"/>
      <c r="D19" s="5"/>
      <c r="E19" s="5"/>
      <c r="F19" s="5"/>
      <c r="G19" s="5"/>
    </row>
    <row r="20" spans="1:7" ht="137.25" customHeight="1" x14ac:dyDescent="0.25">
      <c r="A20" s="21" t="s">
        <v>37</v>
      </c>
      <c r="B20" s="21"/>
      <c r="C20" s="21"/>
      <c r="D20" s="21"/>
      <c r="E20" s="21"/>
      <c r="F20" s="21"/>
      <c r="G20" s="21"/>
    </row>
    <row r="21" spans="1:7" ht="18.75" x14ac:dyDescent="0.3">
      <c r="A21" s="1"/>
      <c r="B21" s="1"/>
      <c r="C21" s="1"/>
      <c r="D21" s="1"/>
      <c r="E21" s="1"/>
      <c r="F21" s="1"/>
      <c r="G21" s="1"/>
    </row>
    <row r="22" spans="1:7" ht="18.75" x14ac:dyDescent="0.25">
      <c r="A22" s="29" t="s">
        <v>5</v>
      </c>
      <c r="B22" s="29"/>
      <c r="C22" s="29"/>
      <c r="D22" s="29"/>
      <c r="E22" s="29"/>
      <c r="F22" s="29"/>
      <c r="G22" s="29"/>
    </row>
    <row r="24" spans="1:7" ht="15.75" customHeight="1" x14ac:dyDescent="0.25">
      <c r="A24" s="25"/>
      <c r="B24" s="26"/>
      <c r="C24" s="23" t="s">
        <v>6</v>
      </c>
      <c r="D24" s="23"/>
      <c r="E24" s="30" t="s">
        <v>8</v>
      </c>
      <c r="F24" s="31"/>
      <c r="G24" s="22" t="s">
        <v>9</v>
      </c>
    </row>
    <row r="25" spans="1:7" ht="31.5" customHeight="1" x14ac:dyDescent="0.25">
      <c r="A25" s="27"/>
      <c r="B25" s="28"/>
      <c r="C25" s="24" t="s">
        <v>7</v>
      </c>
      <c r="D25" s="24"/>
      <c r="E25" s="32"/>
      <c r="F25" s="33"/>
      <c r="G25" s="22"/>
    </row>
    <row r="26" spans="1:7" x14ac:dyDescent="0.25">
      <c r="A26" s="35" t="s">
        <v>10</v>
      </c>
      <c r="B26" s="37"/>
      <c r="C26" s="34">
        <v>2022</v>
      </c>
      <c r="D26" s="34"/>
      <c r="E26" s="34">
        <f>C26</f>
        <v>2022</v>
      </c>
      <c r="F26" s="34"/>
      <c r="G26" s="6">
        <f>C26</f>
        <v>2022</v>
      </c>
    </row>
    <row r="27" spans="1:7" x14ac:dyDescent="0.25">
      <c r="A27" s="35" t="s">
        <v>11</v>
      </c>
      <c r="B27" s="37"/>
      <c r="C27" s="34">
        <f>C26</f>
        <v>2022</v>
      </c>
      <c r="D27" s="34"/>
      <c r="E27" s="34">
        <f>E26+E28</f>
        <v>2029</v>
      </c>
      <c r="F27" s="34"/>
      <c r="G27" s="6">
        <f>E27</f>
        <v>2029</v>
      </c>
    </row>
    <row r="28" spans="1:7" x14ac:dyDescent="0.25">
      <c r="A28" s="35" t="s">
        <v>12</v>
      </c>
      <c r="B28" s="37"/>
      <c r="C28" s="34">
        <f>C26-C27+1</f>
        <v>1</v>
      </c>
      <c r="D28" s="34"/>
      <c r="E28" s="34">
        <v>7</v>
      </c>
      <c r="F28" s="34"/>
      <c r="G28" s="6">
        <f>G27-G26</f>
        <v>7</v>
      </c>
    </row>
    <row r="30" spans="1:7" ht="18.75" x14ac:dyDescent="0.25">
      <c r="A30" s="29" t="s">
        <v>13</v>
      </c>
      <c r="B30" s="29"/>
      <c r="C30" s="29"/>
      <c r="D30" s="29"/>
      <c r="E30" s="29"/>
      <c r="F30" s="29"/>
      <c r="G30" s="29"/>
    </row>
    <row r="31" spans="1:7" ht="12" customHeight="1" x14ac:dyDescent="0.25"/>
    <row r="32" spans="1:7" ht="22.5" customHeight="1" x14ac:dyDescent="0.25">
      <c r="A32" s="6" t="s">
        <v>14</v>
      </c>
      <c r="B32" s="38" t="s">
        <v>15</v>
      </c>
      <c r="C32" s="39"/>
      <c r="D32" s="39"/>
      <c r="E32" s="40"/>
      <c r="F32" s="6" t="s">
        <v>16</v>
      </c>
      <c r="G32" s="6" t="s">
        <v>17</v>
      </c>
    </row>
    <row r="33" spans="1:7" ht="52.5" customHeight="1" x14ac:dyDescent="0.25">
      <c r="A33" s="6">
        <v>1</v>
      </c>
      <c r="B33" s="35" t="s">
        <v>53</v>
      </c>
      <c r="C33" s="36"/>
      <c r="D33" s="36"/>
      <c r="E33" s="37"/>
      <c r="F33" s="6" t="s">
        <v>18</v>
      </c>
      <c r="G33" s="7">
        <v>44</v>
      </c>
    </row>
    <row r="34" spans="1:7" ht="48" customHeight="1" x14ac:dyDescent="0.25">
      <c r="A34" s="6">
        <f>A33+1</f>
        <v>2</v>
      </c>
      <c r="B34" s="35" t="s">
        <v>54</v>
      </c>
      <c r="C34" s="36"/>
      <c r="D34" s="36"/>
      <c r="E34" s="37"/>
      <c r="F34" s="6" t="s">
        <v>18</v>
      </c>
      <c r="G34" s="7">
        <v>1</v>
      </c>
    </row>
    <row r="35" spans="1:7" ht="58.5" customHeight="1" x14ac:dyDescent="0.25">
      <c r="A35" s="6">
        <f t="shared" ref="A35:A38" si="0">A34+1</f>
        <v>3</v>
      </c>
      <c r="B35" s="35" t="s">
        <v>55</v>
      </c>
      <c r="C35" s="36"/>
      <c r="D35" s="36"/>
      <c r="E35" s="37"/>
      <c r="F35" s="6" t="s">
        <v>18</v>
      </c>
      <c r="G35" s="6">
        <f>IF(G34&gt;0,3,0)</f>
        <v>3</v>
      </c>
    </row>
    <row r="36" spans="1:7" ht="51.75" customHeight="1" x14ac:dyDescent="0.25">
      <c r="A36" s="6">
        <f t="shared" si="0"/>
        <v>4</v>
      </c>
      <c r="B36" s="18" t="s">
        <v>56</v>
      </c>
      <c r="C36" s="19"/>
      <c r="D36" s="19"/>
      <c r="E36" s="20"/>
      <c r="F36" s="6" t="s">
        <v>40</v>
      </c>
      <c r="G36" s="8">
        <v>42.180229999999995</v>
      </c>
    </row>
    <row r="37" spans="1:7" ht="51.75" customHeight="1" x14ac:dyDescent="0.25">
      <c r="A37" s="6">
        <f t="shared" si="0"/>
        <v>5</v>
      </c>
      <c r="B37" s="18" t="s">
        <v>57</v>
      </c>
      <c r="C37" s="19"/>
      <c r="D37" s="19"/>
      <c r="E37" s="20"/>
      <c r="F37" s="6" t="s">
        <v>40</v>
      </c>
      <c r="G37" s="8">
        <v>24.08333</v>
      </c>
    </row>
    <row r="38" spans="1:7" ht="35.25" customHeight="1" x14ac:dyDescent="0.25">
      <c r="A38" s="6">
        <f t="shared" si="0"/>
        <v>6</v>
      </c>
      <c r="B38" s="18" t="s">
        <v>58</v>
      </c>
      <c r="C38" s="19"/>
      <c r="D38" s="19"/>
      <c r="E38" s="20"/>
      <c r="F38" s="6" t="s">
        <v>40</v>
      </c>
      <c r="G38" s="8">
        <v>5.8792799999999996</v>
      </c>
    </row>
    <row r="39" spans="1:7" ht="23.25" customHeight="1" x14ac:dyDescent="0.25"/>
    <row r="40" spans="1:7" ht="18.75" x14ac:dyDescent="0.25">
      <c r="A40" s="29" t="s">
        <v>19</v>
      </c>
      <c r="B40" s="29"/>
      <c r="C40" s="29"/>
      <c r="D40" s="29"/>
      <c r="E40" s="29"/>
      <c r="F40" s="29"/>
      <c r="G40" s="29"/>
    </row>
    <row r="41" spans="1:7" ht="11.25" customHeight="1" x14ac:dyDescent="0.3">
      <c r="A41" s="1"/>
      <c r="B41" s="1"/>
      <c r="C41" s="1"/>
      <c r="D41" s="1"/>
      <c r="E41" s="1"/>
      <c r="F41" s="1"/>
      <c r="G41" s="1"/>
    </row>
    <row r="42" spans="1:7" ht="77.25" customHeight="1" x14ac:dyDescent="0.25">
      <c r="A42" s="21" t="s">
        <v>39</v>
      </c>
      <c r="B42" s="21"/>
      <c r="C42" s="21"/>
      <c r="D42" s="21"/>
      <c r="E42" s="21"/>
      <c r="F42" s="21"/>
      <c r="G42" s="21"/>
    </row>
    <row r="43" spans="1:7" ht="18.75" x14ac:dyDescent="0.3">
      <c r="A43" s="1"/>
      <c r="B43" s="1"/>
      <c r="C43" s="1"/>
      <c r="D43" s="1"/>
      <c r="E43" s="1"/>
      <c r="F43" s="1"/>
      <c r="G43" s="1"/>
    </row>
    <row r="44" spans="1:7" ht="18.75" x14ac:dyDescent="0.25">
      <c r="A44" s="29" t="s">
        <v>48</v>
      </c>
      <c r="B44" s="29"/>
      <c r="C44" s="29"/>
      <c r="D44" s="29"/>
      <c r="E44" s="29"/>
      <c r="F44" s="29"/>
      <c r="G44" s="29"/>
    </row>
    <row r="45" spans="1:7" ht="12" customHeight="1" x14ac:dyDescent="0.25"/>
    <row r="46" spans="1:7" ht="63" x14ac:dyDescent="0.25">
      <c r="A46" s="22" t="s">
        <v>20</v>
      </c>
      <c r="B46" s="22"/>
      <c r="C46" s="22" t="s">
        <v>21</v>
      </c>
      <c r="D46" s="22"/>
      <c r="E46" s="22"/>
      <c r="F46" s="22"/>
      <c r="G46" s="9" t="s">
        <v>22</v>
      </c>
    </row>
    <row r="47" spans="1:7" ht="19.5" customHeight="1" x14ac:dyDescent="0.25">
      <c r="A47" s="44" t="str">
        <f>CONCATENATE($C$63," ",$C$62,"а")</f>
        <v>1 квартал 2022 года</v>
      </c>
      <c r="B47" s="44"/>
      <c r="C47" s="41" t="s">
        <v>59</v>
      </c>
      <c r="D47" s="41"/>
      <c r="E47" s="41"/>
      <c r="F47" s="41"/>
      <c r="G47" s="10">
        <v>0</v>
      </c>
    </row>
    <row r="48" spans="1:7" ht="15.75" customHeight="1" x14ac:dyDescent="0.25">
      <c r="A48" s="44" t="str">
        <f>CONCATENATE($D$63," ",$C$62,"а")</f>
        <v>2 квартал 2022 года</v>
      </c>
      <c r="B48" s="44"/>
      <c r="C48" s="41" t="s">
        <v>59</v>
      </c>
      <c r="D48" s="41"/>
      <c r="E48" s="41"/>
      <c r="F48" s="41"/>
      <c r="G48" s="10">
        <v>0</v>
      </c>
    </row>
    <row r="49" spans="1:7" ht="15.75" customHeight="1" x14ac:dyDescent="0.25">
      <c r="A49" s="44" t="str">
        <f>CONCATENATE($E$63," ",$C$62,"а")</f>
        <v>3 квартал 2022 года</v>
      </c>
      <c r="B49" s="44"/>
      <c r="C49" s="41" t="s">
        <v>59</v>
      </c>
      <c r="D49" s="41"/>
      <c r="E49" s="41"/>
      <c r="F49" s="41"/>
      <c r="G49" s="10">
        <v>0</v>
      </c>
    </row>
    <row r="50" spans="1:7" ht="15.75" customHeight="1" x14ac:dyDescent="0.25">
      <c r="A50" s="44" t="str">
        <f>CONCATENATE($F$63," ",$C$62,"а")</f>
        <v>4 квартал 2022 года</v>
      </c>
      <c r="B50" s="44"/>
      <c r="C50" s="41" t="s">
        <v>60</v>
      </c>
      <c r="D50" s="41"/>
      <c r="E50" s="41"/>
      <c r="F50" s="41"/>
      <c r="G50" s="10">
        <v>732.24949000000004</v>
      </c>
    </row>
    <row r="51" spans="1:7" x14ac:dyDescent="0.25">
      <c r="A51" s="41"/>
      <c r="B51" s="41"/>
      <c r="C51" s="45" t="s">
        <v>41</v>
      </c>
      <c r="D51" s="45"/>
      <c r="E51" s="45"/>
      <c r="F51" s="45"/>
      <c r="G51" s="11">
        <f>G47+G48+G49+G50</f>
        <v>732.24949000000004</v>
      </c>
    </row>
    <row r="52" spans="1:7" x14ac:dyDescent="0.25">
      <c r="A52" s="41"/>
      <c r="B52" s="41"/>
      <c r="C52" s="45" t="s">
        <v>28</v>
      </c>
      <c r="D52" s="45"/>
      <c r="E52" s="45"/>
      <c r="F52" s="45"/>
      <c r="G52" s="11">
        <f>G51</f>
        <v>732.24949000000004</v>
      </c>
    </row>
    <row r="53" spans="1:7" x14ac:dyDescent="0.25">
      <c r="A53" s="41"/>
      <c r="B53" s="41"/>
      <c r="C53" s="45" t="s">
        <v>29</v>
      </c>
      <c r="D53" s="45"/>
      <c r="E53" s="45"/>
      <c r="F53" s="45"/>
      <c r="G53" s="11">
        <f>G52</f>
        <v>732.24949000000004</v>
      </c>
    </row>
    <row r="55" spans="1:7" ht="11.25" customHeight="1" x14ac:dyDescent="0.3">
      <c r="A55" s="1"/>
      <c r="B55" s="1"/>
      <c r="C55" s="1"/>
      <c r="D55" s="1"/>
      <c r="E55" s="1"/>
      <c r="F55" s="1"/>
      <c r="G55" s="1"/>
    </row>
    <row r="56" spans="1:7" ht="18.75" x14ac:dyDescent="0.25">
      <c r="A56" s="29" t="s">
        <v>23</v>
      </c>
      <c r="B56" s="29"/>
      <c r="C56" s="29"/>
      <c r="D56" s="29"/>
      <c r="E56" s="29"/>
      <c r="F56" s="29"/>
      <c r="G56" s="29"/>
    </row>
    <row r="57" spans="1:7" ht="18.75" x14ac:dyDescent="0.3">
      <c r="A57" s="1"/>
      <c r="B57" s="1"/>
      <c r="C57" s="1"/>
      <c r="D57" s="1"/>
      <c r="E57" s="1"/>
      <c r="F57" s="1"/>
      <c r="G57" s="1"/>
    </row>
    <row r="58" spans="1:7" ht="18.75" x14ac:dyDescent="0.25">
      <c r="A58" s="48" t="s">
        <v>42</v>
      </c>
      <c r="B58" s="48"/>
      <c r="C58" s="48"/>
      <c r="D58" s="48"/>
      <c r="E58" s="12" t="s">
        <v>62</v>
      </c>
      <c r="F58" s="12"/>
      <c r="G58" s="12"/>
    </row>
    <row r="59" spans="1:7" ht="18.75" x14ac:dyDescent="0.3">
      <c r="A59" s="13"/>
      <c r="B59" s="13"/>
      <c r="C59" s="1"/>
      <c r="D59" s="1"/>
      <c r="E59" s="1"/>
      <c r="F59" s="1"/>
      <c r="G59" s="1"/>
    </row>
    <row r="60" spans="1:7" ht="18.75" x14ac:dyDescent="0.25">
      <c r="A60" s="47" t="s">
        <v>47</v>
      </c>
      <c r="B60" s="47"/>
      <c r="C60" s="47"/>
      <c r="D60" s="47"/>
      <c r="E60" s="47"/>
      <c r="F60" s="47"/>
      <c r="G60" s="47"/>
    </row>
    <row r="61" spans="1:7" ht="12" customHeight="1" x14ac:dyDescent="0.25"/>
    <row r="62" spans="1:7" x14ac:dyDescent="0.25">
      <c r="A62" s="22" t="s">
        <v>24</v>
      </c>
      <c r="B62" s="22"/>
      <c r="C62" s="22" t="s">
        <v>63</v>
      </c>
      <c r="D62" s="22"/>
      <c r="E62" s="22"/>
      <c r="F62" s="22"/>
      <c r="G62" s="14" t="s">
        <v>25</v>
      </c>
    </row>
    <row r="63" spans="1:7" x14ac:dyDescent="0.25">
      <c r="A63" s="22"/>
      <c r="B63" s="22"/>
      <c r="C63" s="9" t="s">
        <v>30</v>
      </c>
      <c r="D63" s="9" t="s">
        <v>31</v>
      </c>
      <c r="E63" s="9" t="s">
        <v>32</v>
      </c>
      <c r="F63" s="9" t="s">
        <v>33</v>
      </c>
      <c r="G63" s="15" t="str">
        <f>C62</f>
        <v>2022 год</v>
      </c>
    </row>
    <row r="64" spans="1:7" x14ac:dyDescent="0.25">
      <c r="A64" s="34" t="s">
        <v>26</v>
      </c>
      <c r="B64" s="34"/>
      <c r="C64" s="10">
        <f>G47</f>
        <v>0</v>
      </c>
      <c r="D64" s="10">
        <f>G48</f>
        <v>0</v>
      </c>
      <c r="E64" s="10">
        <f>G49</f>
        <v>0</v>
      </c>
      <c r="F64" s="10">
        <f>G50</f>
        <v>732.24949000000004</v>
      </c>
      <c r="G64" s="11">
        <f>C64+D64+E64+F64</f>
        <v>732.24949000000004</v>
      </c>
    </row>
    <row r="65" spans="1:7" x14ac:dyDescent="0.25">
      <c r="A65" s="34" t="s">
        <v>27</v>
      </c>
      <c r="B65" s="34"/>
      <c r="C65" s="10">
        <f>C64*0.2</f>
        <v>0</v>
      </c>
      <c r="D65" s="10">
        <f t="shared" ref="D65:F65" si="1">D64*0.2</f>
        <v>0</v>
      </c>
      <c r="E65" s="10">
        <f t="shared" si="1"/>
        <v>0</v>
      </c>
      <c r="F65" s="10">
        <f t="shared" si="1"/>
        <v>146.44989800000002</v>
      </c>
      <c r="G65" s="11">
        <f>C65+D65+E65+F65</f>
        <v>146.44989800000002</v>
      </c>
    </row>
    <row r="67" spans="1:7" ht="18.75" x14ac:dyDescent="0.25">
      <c r="A67" s="13"/>
      <c r="B67" s="13"/>
      <c r="C67" s="13"/>
      <c r="D67" s="13"/>
      <c r="E67" s="13"/>
      <c r="F67" s="13"/>
      <c r="G67" s="13"/>
    </row>
    <row r="68" spans="1:7" s="50" customFormat="1" ht="18.75" x14ac:dyDescent="0.25">
      <c r="A68" s="49" t="s">
        <v>64</v>
      </c>
      <c r="B68" s="49"/>
      <c r="C68" s="49"/>
      <c r="D68" s="49"/>
      <c r="E68" s="49"/>
      <c r="F68" s="49"/>
      <c r="G68" s="49"/>
    </row>
    <row r="69" spans="1:7" s="50" customFormat="1" ht="18.75" x14ac:dyDescent="0.25">
      <c r="A69" s="51"/>
      <c r="B69" s="51"/>
      <c r="C69" s="51"/>
      <c r="D69" s="51"/>
      <c r="E69" s="51"/>
      <c r="F69" s="51"/>
      <c r="G69" s="51"/>
    </row>
    <row r="70" spans="1:7" s="50" customFormat="1" ht="35.25" customHeight="1" x14ac:dyDescent="0.25">
      <c r="A70" s="52" t="s">
        <v>14</v>
      </c>
      <c r="B70" s="53" t="s">
        <v>15</v>
      </c>
      <c r="C70" s="54"/>
      <c r="D70" s="54"/>
      <c r="E70" s="55"/>
      <c r="F70" s="52" t="s">
        <v>16</v>
      </c>
      <c r="G70" s="52" t="s">
        <v>17</v>
      </c>
    </row>
    <row r="71" spans="1:7" s="50" customFormat="1" ht="29.25" customHeight="1" x14ac:dyDescent="0.25">
      <c r="A71" s="52">
        <v>1</v>
      </c>
      <c r="B71" s="56" t="s">
        <v>65</v>
      </c>
      <c r="C71" s="57"/>
      <c r="D71" s="57"/>
      <c r="E71" s="58"/>
      <c r="F71" s="53" t="s">
        <v>75</v>
      </c>
      <c r="G71" s="55"/>
    </row>
    <row r="72" spans="1:7" s="50" customFormat="1" ht="29.25" customHeight="1" x14ac:dyDescent="0.25">
      <c r="A72" s="52">
        <v>2</v>
      </c>
      <c r="B72" s="56" t="s">
        <v>66</v>
      </c>
      <c r="C72" s="57"/>
      <c r="D72" s="57"/>
      <c r="E72" s="58"/>
      <c r="F72" s="53" t="s">
        <v>75</v>
      </c>
      <c r="G72" s="55"/>
    </row>
    <row r="73" spans="1:7" s="50" customFormat="1" ht="46.5" customHeight="1" x14ac:dyDescent="0.25">
      <c r="A73" s="52">
        <v>3</v>
      </c>
      <c r="B73" s="56" t="s">
        <v>53</v>
      </c>
      <c r="C73" s="57"/>
      <c r="D73" s="57"/>
      <c r="E73" s="58"/>
      <c r="F73" s="52" t="s">
        <v>18</v>
      </c>
      <c r="G73" s="59">
        <v>44</v>
      </c>
    </row>
    <row r="74" spans="1:7" s="50" customFormat="1" ht="46.5" customHeight="1" x14ac:dyDescent="0.25">
      <c r="A74" s="52">
        <f>A73+1</f>
        <v>4</v>
      </c>
      <c r="B74" s="56" t="s">
        <v>54</v>
      </c>
      <c r="C74" s="57"/>
      <c r="D74" s="57"/>
      <c r="E74" s="58"/>
      <c r="F74" s="52" t="s">
        <v>18</v>
      </c>
      <c r="G74" s="59">
        <v>1</v>
      </c>
    </row>
    <row r="75" spans="1:7" s="50" customFormat="1" ht="35.25" customHeight="1" x14ac:dyDescent="0.25">
      <c r="A75" s="52">
        <f>A74+1</f>
        <v>5</v>
      </c>
      <c r="B75" s="56" t="s">
        <v>67</v>
      </c>
      <c r="C75" s="57"/>
      <c r="D75" s="57"/>
      <c r="E75" s="58"/>
      <c r="F75" s="52" t="s">
        <v>40</v>
      </c>
      <c r="G75" s="60">
        <f>SUM(G76:G79)</f>
        <v>728.75723999999991</v>
      </c>
    </row>
    <row r="76" spans="1:7" s="50" customFormat="1" ht="48.75" customHeight="1" x14ac:dyDescent="0.25">
      <c r="A76" s="52" t="s">
        <v>68</v>
      </c>
      <c r="B76" s="56" t="s">
        <v>69</v>
      </c>
      <c r="C76" s="57"/>
      <c r="D76" s="57"/>
      <c r="E76" s="58"/>
      <c r="F76" s="52" t="s">
        <v>40</v>
      </c>
      <c r="G76" s="60">
        <v>660.10352</v>
      </c>
    </row>
    <row r="77" spans="1:7" s="50" customFormat="1" ht="36.75" customHeight="1" x14ac:dyDescent="0.25">
      <c r="A77" s="52" t="s">
        <v>70</v>
      </c>
      <c r="B77" s="61" t="s">
        <v>71</v>
      </c>
      <c r="C77" s="62"/>
      <c r="D77" s="62"/>
      <c r="E77" s="63"/>
      <c r="F77" s="52" t="s">
        <v>40</v>
      </c>
      <c r="G77" s="60">
        <v>52.357770000000002</v>
      </c>
    </row>
    <row r="78" spans="1:7" s="50" customFormat="1" ht="53.25" customHeight="1" x14ac:dyDescent="0.25">
      <c r="A78" s="52" t="s">
        <v>72</v>
      </c>
      <c r="B78" s="61" t="s">
        <v>73</v>
      </c>
      <c r="C78" s="62"/>
      <c r="D78" s="62"/>
      <c r="E78" s="63"/>
      <c r="F78" s="52" t="s">
        <v>40</v>
      </c>
      <c r="G78" s="60">
        <v>10.41667</v>
      </c>
    </row>
    <row r="79" spans="1:7" s="50" customFormat="1" ht="35.25" customHeight="1" x14ac:dyDescent="0.25">
      <c r="A79" s="52" t="s">
        <v>74</v>
      </c>
      <c r="B79" s="61" t="s">
        <v>58</v>
      </c>
      <c r="C79" s="62"/>
      <c r="D79" s="62"/>
      <c r="E79" s="63"/>
      <c r="F79" s="52" t="s">
        <v>40</v>
      </c>
      <c r="G79" s="60">
        <v>5.8792799999999996</v>
      </c>
    </row>
    <row r="80" spans="1:7" s="50" customFormat="1" ht="18.75" x14ac:dyDescent="0.25">
      <c r="A80" s="51"/>
      <c r="B80" s="51"/>
      <c r="C80" s="51"/>
      <c r="D80" s="51"/>
      <c r="E80" s="51"/>
      <c r="F80" s="51"/>
      <c r="G80" s="51"/>
    </row>
    <row r="81" spans="1:7" ht="18.75" x14ac:dyDescent="0.25">
      <c r="A81" s="13"/>
      <c r="B81" s="13"/>
      <c r="C81" s="13"/>
      <c r="D81" s="13"/>
      <c r="E81" s="13"/>
      <c r="F81" s="13"/>
      <c r="G81" s="13"/>
    </row>
    <row r="82" spans="1:7" ht="18.75" x14ac:dyDescent="0.25">
      <c r="A82" s="13"/>
      <c r="B82" s="13"/>
      <c r="C82" s="13"/>
      <c r="D82" s="13"/>
      <c r="E82" s="13"/>
      <c r="F82" s="13"/>
      <c r="G82" s="13"/>
    </row>
    <row r="83" spans="1:7" ht="18.75" x14ac:dyDescent="0.3">
      <c r="A83" s="46" t="s">
        <v>49</v>
      </c>
      <c r="B83" s="46"/>
      <c r="C83" s="46"/>
      <c r="D83" s="46"/>
      <c r="E83" s="13"/>
      <c r="G83" s="17" t="s">
        <v>50</v>
      </c>
    </row>
    <row r="84" spans="1:7" ht="31.5" customHeight="1" x14ac:dyDescent="0.25">
      <c r="A84" s="13"/>
      <c r="C84" s="13"/>
      <c r="D84" s="13"/>
      <c r="E84" s="13"/>
      <c r="G84" s="16"/>
    </row>
    <row r="85" spans="1:7" ht="18.75" x14ac:dyDescent="0.25">
      <c r="A85" s="12" t="s">
        <v>43</v>
      </c>
      <c r="C85" s="13"/>
      <c r="D85" s="13"/>
      <c r="E85" s="13"/>
      <c r="G85" s="16" t="s">
        <v>45</v>
      </c>
    </row>
    <row r="86" spans="1:7" ht="18.75" x14ac:dyDescent="0.25">
      <c r="A86" s="13"/>
      <c r="C86" s="13"/>
      <c r="D86" s="13"/>
      <c r="E86" s="13"/>
      <c r="G86" s="16"/>
    </row>
    <row r="87" spans="1:7" ht="18.75" x14ac:dyDescent="0.25">
      <c r="A87" s="12" t="s">
        <v>44</v>
      </c>
      <c r="C87" s="13"/>
      <c r="D87" s="13"/>
      <c r="E87" s="13"/>
      <c r="G87" s="16" t="s">
        <v>46</v>
      </c>
    </row>
    <row r="88" spans="1:7" ht="18.75" x14ac:dyDescent="0.25">
      <c r="A88" s="13"/>
      <c r="B88" s="13"/>
      <c r="C88" s="13"/>
      <c r="D88" s="13"/>
      <c r="E88" s="13"/>
      <c r="F88" s="13"/>
      <c r="G88" s="13"/>
    </row>
    <row r="89" spans="1:7" ht="18.75" x14ac:dyDescent="0.25">
      <c r="A89" s="13"/>
      <c r="B89" s="13"/>
      <c r="C89" s="13"/>
      <c r="D89" s="13"/>
      <c r="E89" s="13"/>
      <c r="F89" s="13"/>
      <c r="G89" s="13"/>
    </row>
  </sheetData>
  <mergeCells count="72">
    <mergeCell ref="B75:E75"/>
    <mergeCell ref="B76:E76"/>
    <mergeCell ref="B77:E77"/>
    <mergeCell ref="B78:E78"/>
    <mergeCell ref="B79:E79"/>
    <mergeCell ref="A83:D83"/>
    <mergeCell ref="A64:B64"/>
    <mergeCell ref="A65:B65"/>
    <mergeCell ref="A56:G56"/>
    <mergeCell ref="C62:F62"/>
    <mergeCell ref="A60:G60"/>
    <mergeCell ref="A58:D58"/>
    <mergeCell ref="A62:B63"/>
    <mergeCell ref="A68:G68"/>
    <mergeCell ref="B70:E70"/>
    <mergeCell ref="B71:E71"/>
    <mergeCell ref="F71:G71"/>
    <mergeCell ref="B72:E72"/>
    <mergeCell ref="F72:G72"/>
    <mergeCell ref="B73:E73"/>
    <mergeCell ref="B74:E74"/>
    <mergeCell ref="A51:B51"/>
    <mergeCell ref="A50:B50"/>
    <mergeCell ref="A49:B49"/>
    <mergeCell ref="A48:B48"/>
    <mergeCell ref="A44:G44"/>
    <mergeCell ref="C51:F51"/>
    <mergeCell ref="C50:F50"/>
    <mergeCell ref="C49:F49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7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2022-07-29T07:27:58Z</cp:lastPrinted>
  <dcterms:created xsi:type="dcterms:W3CDTF">2021-08-10T12:43:13Z</dcterms:created>
  <dcterms:modified xsi:type="dcterms:W3CDTF">2023-02-09T12:28:44Z</dcterms:modified>
</cp:coreProperties>
</file>