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5. ИНВЕСТПРОГРАММА 2025-2027 Проект 2024 год\4. ОТЧЕТ ОБ ИСПОЛНЕНИИ ИП на сайт\2 кв 2024 (ИП утв. в 2023г)\Паспорта проектов\"/>
    </mc:Choice>
  </mc:AlternateContent>
  <xr:revisionPtr revIDLastSave="0" documentId="13_ncr:1_{93FC661F-CCC7-44D4-9B0A-CE3F9548BE9F}" xr6:coauthVersionLast="47" xr6:coauthVersionMax="47" xr10:uidLastSave="{00000000-0000-0000-0000-000000000000}"/>
  <bookViews>
    <workbookView xWindow="0" yWindow="0" windowWidth="14895" windowHeight="15330" xr2:uid="{96847808-A223-4922-83A1-CACDE8B671A8}"/>
  </bookViews>
  <sheets>
    <sheet name="Лист1" sheetId="1" r:id="rId1"/>
  </sheets>
  <definedNames>
    <definedName name="_xlnm.Print_Area" localSheetId="0">Лист1!$A$1:$G$89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0" i="1" l="1"/>
  <c r="F74" i="1"/>
  <c r="F73" i="1"/>
  <c r="E66" i="1"/>
  <c r="E67" i="1" s="1"/>
  <c r="C64" i="1"/>
  <c r="C53" i="1" l="1"/>
  <c r="C27" i="1"/>
  <c r="A49" i="1"/>
  <c r="G65" i="1"/>
  <c r="G78" i="1"/>
  <c r="A76" i="1"/>
  <c r="A77" i="1" s="1"/>
  <c r="G36" i="1"/>
  <c r="G53" i="1" l="1"/>
  <c r="D66" i="1" l="1"/>
  <c r="D67" i="1" s="1"/>
  <c r="F66" i="1"/>
  <c r="F67" i="1" s="1"/>
  <c r="C66" i="1"/>
  <c r="C67" i="1" s="1"/>
  <c r="A34" i="1" l="1"/>
  <c r="A35" i="1" s="1"/>
  <c r="G26" i="1"/>
  <c r="A52" i="1"/>
  <c r="A36" i="1" l="1"/>
  <c r="E26" i="1"/>
  <c r="E27" i="1" s="1"/>
  <c r="G27" i="1" s="1"/>
  <c r="G28" i="1" s="1"/>
  <c r="C28" i="1"/>
  <c r="A51" i="1"/>
  <c r="A50" i="1"/>
  <c r="G67" i="1"/>
  <c r="G66" i="1"/>
  <c r="G54" i="1" l="1"/>
  <c r="G55" i="1" l="1"/>
</calcChain>
</file>

<file path=xl/sharedStrings.xml><?xml version="1.0" encoding="utf-8"?>
<sst xmlns="http://schemas.openxmlformats.org/spreadsheetml/2006/main" count="103" uniqueCount="76">
  <si>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</si>
  <si>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</si>
  <si>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</si>
  <si>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</si>
  <si>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</si>
  <si>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</si>
  <si>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</si>
  <si>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</si>
  <si>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</si>
  <si>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</si>
  <si>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</si>
  <si>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</si>
  <si>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</si>
  <si>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</si>
  <si>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</si>
  <si>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</si>
  <si>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</si>
  <si>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</si>
  <si>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</si>
  <si>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</si>
  <si>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</si>
  <si>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</si>
  <si>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</si>
  <si>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</si>
  <si>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</si>
  <si>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</si>
  <si>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</si>
  <si>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</si>
  <si>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</si>
  <si>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</si>
  <si>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</si>
  <si>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</si>
  <si>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</si>
  <si>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</si>
  <si>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</si>
  <si>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</si>
  <si>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</si>
  <si>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</si>
  <si>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</si>
  <si>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</si>
  <si>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</si>
  <si>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</si>
  <si>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</si>
  <si>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</si>
  <si>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</si>
  <si>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</si>
  <si>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Услуги сторонних организаций. Аренда автотранспорта.</t>
  </si>
  <si>
    <t>прибыль/амортизация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</si>
  <si>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</si>
  <si>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</si>
  <si>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</si>
  <si>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</si>
  <si>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</si>
  <si>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</si>
  <si>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</si>
  <si>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Общая стоимость инвестиционного проекта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</si>
  <si>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</si>
  <si>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 xml:space="preserve">Строительно-монтажные работы 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</si>
  <si>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</si>
  <si>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 xml:space="preserve">Генеральный директор                                                      </t>
  </si>
  <si>
    <t>4.1.</t>
  </si>
  <si>
    <t>4.2.</t>
  </si>
  <si>
    <t>4.3.</t>
  </si>
  <si>
    <t>4.4.</t>
  </si>
  <si>
    <t>6.1.</t>
  </si>
  <si>
    <t>6.2.</t>
  </si>
  <si>
    <t>6.3.</t>
  </si>
  <si>
    <t>6.4.</t>
  </si>
  <si>
    <t>Приложение к п. № 2</t>
  </si>
  <si>
    <t>на 2024-2027 гг.</t>
  </si>
  <si>
    <t xml:space="preserve"> </t>
  </si>
  <si>
    <t>Строительно-монтажные работы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</si>
  <si>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</si>
  <si>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пр-т Калинина д. 2А</t>
  </si>
  <si>
    <t>Идентификатор инвестиционного проекта: J_PES-2024_002</t>
  </si>
  <si>
    <t>к проекту  инвестиционной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</si>
</sst>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91"/>
  <sheetViews>
    <sheetView tabSelected="1" view="pageBreakPreview" topLeftCell="A73" zoomScale="115" zoomScaleNormal="100" zoomScaleSheetLayoutView="115" workbookViewId="0">
      <selection activeCell="B78" sqref="B78:E78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68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75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33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69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33" t="s">
        <v>0</v>
      </c>
      <c r="B6" s="33"/>
      <c r="C6" s="33"/>
      <c r="D6" s="33"/>
      <c r="E6" s="33"/>
      <c r="F6" s="33"/>
      <c r="G6" s="33"/>
      <c r="H6" s="1"/>
      <c r="I6" s="1"/>
      <c r="J6" s="1"/>
    </row>
    <row r="7" spans="1:10" ht="18" customHeight="1" x14ac:dyDescent="0.3">
      <c r="A7" s="33" t="s">
        <v>1</v>
      </c>
      <c r="B7" s="33"/>
      <c r="C7" s="33"/>
      <c r="D7" s="33"/>
      <c r="E7" s="33"/>
      <c r="F7" s="33"/>
      <c r="G7" s="33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43" t="s">
        <v>35</v>
      </c>
      <c r="B9" s="43"/>
      <c r="C9" s="43"/>
      <c r="D9" s="43"/>
      <c r="E9" s="43"/>
      <c r="F9" s="43"/>
      <c r="G9" s="43"/>
      <c r="H9" s="1"/>
      <c r="I9" s="1"/>
      <c r="J9" s="1"/>
    </row>
    <row r="10" spans="1:10" ht="18.75" x14ac:dyDescent="0.3">
      <c r="A10" s="43" t="s">
        <v>73</v>
      </c>
      <c r="B10" s="43"/>
      <c r="C10" s="43"/>
      <c r="D10" s="43"/>
      <c r="E10" s="43"/>
      <c r="F10" s="43"/>
      <c r="G10" s="43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44" t="s">
        <v>74</v>
      </c>
      <c r="B12" s="44"/>
      <c r="C12" s="44"/>
      <c r="D12" s="44"/>
      <c r="E12" s="44"/>
      <c r="F12" s="44"/>
      <c r="G12" s="44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33" t="s">
        <v>2</v>
      </c>
      <c r="B14" s="33"/>
      <c r="C14" s="33"/>
      <c r="D14" s="33"/>
      <c r="E14" s="33"/>
      <c r="F14" s="33"/>
      <c r="G14" s="33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25" t="s">
        <v>72</v>
      </c>
      <c r="B16" s="25"/>
      <c r="C16" s="25"/>
      <c r="D16" s="25"/>
      <c r="E16" s="25"/>
      <c r="F16" s="25"/>
      <c r="G16" s="25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33" t="s">
        <v>3</v>
      </c>
      <c r="B18" s="33"/>
      <c r="C18" s="33"/>
      <c r="D18" s="33"/>
      <c r="E18" s="33"/>
      <c r="F18" s="33"/>
      <c r="G18" s="33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25" t="s">
        <v>34</v>
      </c>
      <c r="B20" s="25"/>
      <c r="C20" s="25"/>
      <c r="D20" s="25"/>
      <c r="E20" s="25"/>
      <c r="F20" s="25"/>
      <c r="G20" s="25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33" t="s">
        <v>4</v>
      </c>
      <c r="B22" s="33"/>
      <c r="C22" s="33"/>
      <c r="D22" s="33"/>
      <c r="E22" s="33"/>
      <c r="F22" s="33"/>
      <c r="G22" s="33"/>
      <c r="H22" s="1"/>
      <c r="I22" s="1"/>
      <c r="J22" s="1"/>
    </row>
    <row r="24" spans="1:10" ht="15.75" customHeight="1" x14ac:dyDescent="0.25">
      <c r="A24" s="29"/>
      <c r="B24" s="30"/>
      <c r="C24" s="27" t="s">
        <v>5</v>
      </c>
      <c r="D24" s="27"/>
      <c r="E24" s="34" t="s">
        <v>7</v>
      </c>
      <c r="F24" s="35"/>
      <c r="G24" s="26" t="s">
        <v>8</v>
      </c>
    </row>
    <row r="25" spans="1:10" ht="31.5" customHeight="1" x14ac:dyDescent="0.25">
      <c r="A25" s="31"/>
      <c r="B25" s="32"/>
      <c r="C25" s="28" t="s">
        <v>6</v>
      </c>
      <c r="D25" s="28"/>
      <c r="E25" s="36"/>
      <c r="F25" s="37"/>
      <c r="G25" s="26"/>
    </row>
    <row r="26" spans="1:10" x14ac:dyDescent="0.25">
      <c r="A26" s="22" t="s">
        <v>9</v>
      </c>
      <c r="B26" s="24"/>
      <c r="C26" s="38">
        <v>2024</v>
      </c>
      <c r="D26" s="38"/>
      <c r="E26" s="38">
        <f>C26</f>
        <v>2024</v>
      </c>
      <c r="F26" s="38"/>
      <c r="G26" s="6">
        <f>C26</f>
        <v>2024</v>
      </c>
    </row>
    <row r="27" spans="1:10" x14ac:dyDescent="0.25">
      <c r="A27" s="22" t="s">
        <v>10</v>
      </c>
      <c r="B27" s="24"/>
      <c r="C27" s="38">
        <f>C26</f>
        <v>2024</v>
      </c>
      <c r="D27" s="38"/>
      <c r="E27" s="38">
        <f>E26+E28</f>
        <v>2031</v>
      </c>
      <c r="F27" s="38"/>
      <c r="G27" s="6">
        <f>E27</f>
        <v>2031</v>
      </c>
    </row>
    <row r="28" spans="1:10" x14ac:dyDescent="0.25">
      <c r="A28" s="22" t="s">
        <v>11</v>
      </c>
      <c r="B28" s="24"/>
      <c r="C28" s="38">
        <f>C26-C27+1</f>
        <v>1</v>
      </c>
      <c r="D28" s="38"/>
      <c r="E28" s="38">
        <v>7</v>
      </c>
      <c r="F28" s="38"/>
      <c r="G28" s="6">
        <f>G27-G26</f>
        <v>7</v>
      </c>
    </row>
    <row r="30" spans="1:10" ht="18.75" x14ac:dyDescent="0.25">
      <c r="A30" s="33" t="s">
        <v>12</v>
      </c>
      <c r="B30" s="33"/>
      <c r="C30" s="33"/>
      <c r="D30" s="33"/>
      <c r="E30" s="33"/>
      <c r="F30" s="33"/>
      <c r="G30" s="33"/>
    </row>
    <row r="31" spans="1:10" ht="12" customHeight="1" x14ac:dyDescent="0.25"/>
    <row r="32" spans="1:10" ht="22.5" customHeight="1" x14ac:dyDescent="0.25">
      <c r="A32" s="6" t="s">
        <v>13</v>
      </c>
      <c r="B32" s="39" t="s">
        <v>14</v>
      </c>
      <c r="C32" s="40"/>
      <c r="D32" s="40"/>
      <c r="E32" s="41"/>
      <c r="F32" s="6" t="s">
        <v>15</v>
      </c>
      <c r="G32" s="6" t="s">
        <v>16</v>
      </c>
    </row>
    <row r="33" spans="1:9" ht="52.5" customHeight="1" x14ac:dyDescent="0.25">
      <c r="A33" s="6">
        <v>1</v>
      </c>
      <c r="B33" s="22" t="s">
        <v>48</v>
      </c>
      <c r="C33" s="23"/>
      <c r="D33" s="23"/>
      <c r="E33" s="24"/>
      <c r="F33" s="6" t="s">
        <v>17</v>
      </c>
      <c r="G33" s="7">
        <v>132</v>
      </c>
    </row>
    <row r="34" spans="1:9" ht="48" customHeight="1" x14ac:dyDescent="0.25">
      <c r="A34" s="6">
        <f>A33+1</f>
        <v>2</v>
      </c>
      <c r="B34" s="22" t="s">
        <v>49</v>
      </c>
      <c r="C34" s="23"/>
      <c r="D34" s="23"/>
      <c r="E34" s="24"/>
      <c r="F34" s="6" t="s">
        <v>17</v>
      </c>
      <c r="G34" s="7">
        <v>0</v>
      </c>
    </row>
    <row r="35" spans="1:9" ht="58.5" customHeight="1" x14ac:dyDescent="0.25">
      <c r="A35" s="6">
        <f t="shared" ref="A35" si="0">A34+1</f>
        <v>3</v>
      </c>
      <c r="B35" s="22" t="s">
        <v>50</v>
      </c>
      <c r="C35" s="23"/>
      <c r="D35" s="23"/>
      <c r="E35" s="24"/>
      <c r="F35" s="6" t="s">
        <v>17</v>
      </c>
      <c r="G35" s="6">
        <v>1</v>
      </c>
    </row>
    <row r="36" spans="1:9" ht="35.25" customHeight="1" x14ac:dyDescent="0.25">
      <c r="A36" s="6">
        <f>A35+1</f>
        <v>4</v>
      </c>
      <c r="B36" s="22" t="s">
        <v>55</v>
      </c>
      <c r="C36" s="23"/>
      <c r="D36" s="23"/>
      <c r="E36" s="24"/>
      <c r="F36" s="6" t="s">
        <v>37</v>
      </c>
      <c r="G36" s="8">
        <f>SUM(G37:G40)</f>
        <v>1490.0560399999999</v>
      </c>
      <c r="H36" s="3" t="b">
        <v>1</v>
      </c>
    </row>
    <row r="37" spans="1:9" ht="48.75" customHeight="1" x14ac:dyDescent="0.25">
      <c r="A37" s="6" t="s">
        <v>60</v>
      </c>
      <c r="B37" s="22" t="s">
        <v>56</v>
      </c>
      <c r="C37" s="23"/>
      <c r="D37" s="23"/>
      <c r="E37" s="24"/>
      <c r="F37" s="6" t="s">
        <v>37</v>
      </c>
      <c r="G37" s="8">
        <v>1289.5046399999999</v>
      </c>
    </row>
    <row r="38" spans="1:9" ht="36.75" customHeight="1" x14ac:dyDescent="0.25">
      <c r="A38" s="6" t="s">
        <v>61</v>
      </c>
      <c r="B38" s="19" t="s">
        <v>57</v>
      </c>
      <c r="C38" s="20"/>
      <c r="D38" s="20"/>
      <c r="E38" s="21"/>
      <c r="F38" s="6" t="s">
        <v>37</v>
      </c>
      <c r="G38" s="8">
        <v>144.27265000000003</v>
      </c>
    </row>
    <row r="39" spans="1:9" ht="45" customHeight="1" x14ac:dyDescent="0.25">
      <c r="A39" s="6" t="s">
        <v>62</v>
      </c>
      <c r="B39" s="19" t="s">
        <v>58</v>
      </c>
      <c r="C39" s="20"/>
      <c r="D39" s="20"/>
      <c r="E39" s="21"/>
      <c r="F39" s="6" t="s">
        <v>37</v>
      </c>
      <c r="G39" s="8">
        <v>31.08</v>
      </c>
    </row>
    <row r="40" spans="1:9" ht="35.25" customHeight="1" x14ac:dyDescent="0.25">
      <c r="A40" s="6" t="s">
        <v>63</v>
      </c>
      <c r="B40" s="19" t="s">
        <v>46</v>
      </c>
      <c r="C40" s="20"/>
      <c r="D40" s="20"/>
      <c r="E40" s="21"/>
      <c r="F40" s="6" t="s">
        <v>37</v>
      </c>
      <c r="G40" s="8">
        <v>25.19875</v>
      </c>
    </row>
    <row r="41" spans="1:9" ht="23.25" customHeight="1" x14ac:dyDescent="0.25"/>
    <row r="42" spans="1:9" ht="18.75" x14ac:dyDescent="0.3">
      <c r="A42" s="33" t="s">
        <v>18</v>
      </c>
      <c r="B42" s="33"/>
      <c r="C42" s="33"/>
      <c r="D42" s="33"/>
      <c r="E42" s="33"/>
      <c r="F42" s="33"/>
      <c r="G42" s="33"/>
      <c r="H42" s="1"/>
      <c r="I42" s="1"/>
    </row>
    <row r="43" spans="1:9" ht="11.25" customHeight="1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77.25" customHeight="1" x14ac:dyDescent="0.3">
      <c r="A44" s="25" t="s">
        <v>36</v>
      </c>
      <c r="B44" s="25"/>
      <c r="C44" s="25"/>
      <c r="D44" s="25"/>
      <c r="E44" s="25"/>
      <c r="F44" s="25"/>
      <c r="G44" s="25"/>
      <c r="H44" s="1"/>
      <c r="I44" s="1"/>
    </row>
    <row r="45" spans="1:9" ht="18.75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9" ht="18.75" x14ac:dyDescent="0.3">
      <c r="A46" s="33" t="s">
        <v>44</v>
      </c>
      <c r="B46" s="33"/>
      <c r="C46" s="33"/>
      <c r="D46" s="33"/>
      <c r="E46" s="33"/>
      <c r="F46" s="33"/>
      <c r="G46" s="33"/>
      <c r="H46" s="1"/>
      <c r="I46" s="1"/>
    </row>
    <row r="47" spans="1:9" ht="12" customHeight="1" x14ac:dyDescent="0.25"/>
    <row r="48" spans="1:9" ht="63" x14ac:dyDescent="0.25">
      <c r="A48" s="26" t="s">
        <v>19</v>
      </c>
      <c r="B48" s="26"/>
      <c r="C48" s="26" t="s">
        <v>20</v>
      </c>
      <c r="D48" s="26"/>
      <c r="E48" s="26"/>
      <c r="F48" s="26"/>
      <c r="G48" s="9" t="s">
        <v>21</v>
      </c>
    </row>
    <row r="49" spans="1:8" ht="19.5" customHeight="1" x14ac:dyDescent="0.25">
      <c r="A49" s="45" t="str">
        <f>CONCATENATE($C$65," ",$C$64,"а")</f>
        <v>1 квартал 2024 года</v>
      </c>
      <c r="B49" s="45"/>
      <c r="C49" s="42" t="s">
        <v>70</v>
      </c>
      <c r="D49" s="42"/>
      <c r="E49" s="42"/>
      <c r="F49" s="42"/>
      <c r="G49" s="10">
        <v>0</v>
      </c>
      <c r="H49" s="11"/>
    </row>
    <row r="50" spans="1:8" ht="15.75" customHeight="1" x14ac:dyDescent="0.25">
      <c r="A50" s="45" t="str">
        <f>CONCATENATE($D$65," ",$C$64,"а")</f>
        <v>2 квартал 2024 года</v>
      </c>
      <c r="B50" s="45"/>
      <c r="C50" s="42" t="s">
        <v>71</v>
      </c>
      <c r="D50" s="42"/>
      <c r="E50" s="42"/>
      <c r="F50" s="42"/>
      <c r="G50" s="10">
        <v>1490.0560399999999</v>
      </c>
      <c r="H50" s="11"/>
    </row>
    <row r="51" spans="1:8" ht="15.75" customHeight="1" x14ac:dyDescent="0.25">
      <c r="A51" s="45" t="str">
        <f>CONCATENATE($E$65," ",$C$64,"а")</f>
        <v>3 квартал 2024 года</v>
      </c>
      <c r="B51" s="45"/>
      <c r="C51" s="42" t="s">
        <v>70</v>
      </c>
      <c r="D51" s="42"/>
      <c r="E51" s="42"/>
      <c r="F51" s="42"/>
      <c r="G51" s="10">
        <v>0</v>
      </c>
      <c r="H51" s="11"/>
    </row>
    <row r="52" spans="1:8" ht="15.75" customHeight="1" x14ac:dyDescent="0.25">
      <c r="A52" s="45" t="str">
        <f>CONCATENATE($F$65," ",$C$64,"а")</f>
        <v>4 квартал 2024 года</v>
      </c>
      <c r="B52" s="45"/>
      <c r="C52" s="42" t="s">
        <v>70</v>
      </c>
      <c r="D52" s="42"/>
      <c r="E52" s="42"/>
      <c r="F52" s="42"/>
      <c r="G52" s="10">
        <v>0</v>
      </c>
      <c r="H52" s="11"/>
    </row>
    <row r="53" spans="1:8" x14ac:dyDescent="0.25">
      <c r="A53" s="42"/>
      <c r="B53" s="42"/>
      <c r="C53" s="46" t="str">
        <f>CONCATENATE("Всего ",C26," год")</f>
        <v>Всего 2024 год</v>
      </c>
      <c r="D53" s="46"/>
      <c r="E53" s="46"/>
      <c r="F53" s="46"/>
      <c r="G53" s="12">
        <f>G49+G50+G51+G52</f>
        <v>1490.0560399999999</v>
      </c>
      <c r="H53" s="11"/>
    </row>
    <row r="54" spans="1:8" x14ac:dyDescent="0.25">
      <c r="A54" s="42"/>
      <c r="B54" s="42"/>
      <c r="C54" s="46" t="s">
        <v>27</v>
      </c>
      <c r="D54" s="46"/>
      <c r="E54" s="46"/>
      <c r="F54" s="46"/>
      <c r="G54" s="12">
        <f>G53</f>
        <v>1490.0560399999999</v>
      </c>
      <c r="H54" s="11"/>
    </row>
    <row r="55" spans="1:8" x14ac:dyDescent="0.25">
      <c r="A55" s="42"/>
      <c r="B55" s="42"/>
      <c r="C55" s="46" t="s">
        <v>28</v>
      </c>
      <c r="D55" s="46"/>
      <c r="E55" s="46"/>
      <c r="F55" s="46"/>
      <c r="G55" s="12">
        <f>G54</f>
        <v>1490.0560399999999</v>
      </c>
      <c r="H55" s="11"/>
    </row>
    <row r="57" spans="1:8" ht="11.25" customHeight="1" x14ac:dyDescent="0.3">
      <c r="A57" s="1"/>
      <c r="B57" s="1"/>
      <c r="C57" s="1"/>
      <c r="D57" s="1"/>
      <c r="E57" s="1"/>
      <c r="F57" s="1"/>
      <c r="G57" s="1"/>
    </row>
    <row r="58" spans="1:8" ht="18.75" x14ac:dyDescent="0.25">
      <c r="A58" s="33" t="s">
        <v>22</v>
      </c>
      <c r="B58" s="33"/>
      <c r="C58" s="33"/>
      <c r="D58" s="33"/>
      <c r="E58" s="33"/>
      <c r="F58" s="33"/>
      <c r="G58" s="33"/>
    </row>
    <row r="59" spans="1:8" ht="18.75" x14ac:dyDescent="0.3">
      <c r="A59" s="1"/>
      <c r="B59" s="1"/>
      <c r="C59" s="1"/>
      <c r="D59" s="1"/>
      <c r="E59" s="1"/>
      <c r="F59" s="1"/>
      <c r="G59" s="1"/>
    </row>
    <row r="60" spans="1:8" ht="18.75" x14ac:dyDescent="0.25">
      <c r="A60" s="49" t="s">
        <v>38</v>
      </c>
      <c r="B60" s="49"/>
      <c r="C60" s="49"/>
      <c r="D60" s="49"/>
      <c r="E60" s="13" t="s">
        <v>47</v>
      </c>
      <c r="F60" s="13"/>
      <c r="G60" s="13"/>
    </row>
    <row r="61" spans="1:8" ht="18.75" x14ac:dyDescent="0.3">
      <c r="A61" s="14"/>
      <c r="B61" s="14"/>
      <c r="C61" s="1"/>
      <c r="D61" s="1"/>
      <c r="E61" s="1"/>
      <c r="F61" s="1"/>
      <c r="G61" s="1"/>
    </row>
    <row r="62" spans="1:8" ht="18.75" x14ac:dyDescent="0.25">
      <c r="A62" s="48" t="s">
        <v>43</v>
      </c>
      <c r="B62" s="48"/>
      <c r="C62" s="48"/>
      <c r="D62" s="48"/>
      <c r="E62" s="48"/>
      <c r="F62" s="48"/>
      <c r="G62" s="48"/>
    </row>
    <row r="63" spans="1:8" ht="12" customHeight="1" x14ac:dyDescent="0.25"/>
    <row r="64" spans="1:8" x14ac:dyDescent="0.25">
      <c r="A64" s="26" t="s">
        <v>23</v>
      </c>
      <c r="B64" s="26"/>
      <c r="C64" s="26" t="str">
        <f>CONCATENATE(C26," год")</f>
        <v>2024 год</v>
      </c>
      <c r="D64" s="26"/>
      <c r="E64" s="26"/>
      <c r="F64" s="26"/>
      <c r="G64" s="15" t="s">
        <v>24</v>
      </c>
    </row>
    <row r="65" spans="1:12" x14ac:dyDescent="0.25">
      <c r="A65" s="26"/>
      <c r="B65" s="26"/>
      <c r="C65" s="9" t="s">
        <v>29</v>
      </c>
      <c r="D65" s="9" t="s">
        <v>30</v>
      </c>
      <c r="E65" s="9" t="s">
        <v>31</v>
      </c>
      <c r="F65" s="9" t="s">
        <v>32</v>
      </c>
      <c r="G65" s="16" t="str">
        <f>C64</f>
        <v>2024 год</v>
      </c>
    </row>
    <row r="66" spans="1:12" x14ac:dyDescent="0.25">
      <c r="A66" s="38" t="s">
        <v>25</v>
      </c>
      <c r="B66" s="38"/>
      <c r="C66" s="10">
        <f>G49</f>
        <v>0</v>
      </c>
      <c r="D66" s="10">
        <f>G50</f>
        <v>1490.0560399999999</v>
      </c>
      <c r="E66" s="10">
        <f>G51</f>
        <v>0</v>
      </c>
      <c r="F66" s="10">
        <f>G52</f>
        <v>0</v>
      </c>
      <c r="G66" s="12">
        <f>C66+D66+E66+F66</f>
        <v>1490.0560399999999</v>
      </c>
      <c r="H66" s="11"/>
      <c r="I66" s="11"/>
      <c r="J66" s="11"/>
      <c r="K66" s="11"/>
      <c r="L66" s="11"/>
    </row>
    <row r="67" spans="1:12" x14ac:dyDescent="0.25">
      <c r="A67" s="38" t="s">
        <v>26</v>
      </c>
      <c r="B67" s="38"/>
      <c r="C67" s="10">
        <f>C66*0.2</f>
        <v>0</v>
      </c>
      <c r="D67" s="10">
        <f t="shared" ref="D67:F67" si="1">D66*0.2</f>
        <v>298.01120800000001</v>
      </c>
      <c r="E67" s="10">
        <f>E66*0.2</f>
        <v>0</v>
      </c>
      <c r="F67" s="10">
        <f t="shared" si="1"/>
        <v>0</v>
      </c>
      <c r="G67" s="12">
        <f>C67+D67+E67+F67</f>
        <v>298.01120800000001</v>
      </c>
      <c r="H67" s="11"/>
      <c r="I67" s="11"/>
      <c r="J67" s="11"/>
      <c r="K67" s="11"/>
      <c r="L67" s="11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18.75" x14ac:dyDescent="0.25">
      <c r="A70" s="33" t="s">
        <v>51</v>
      </c>
      <c r="B70" s="33"/>
      <c r="C70" s="33"/>
      <c r="D70" s="33"/>
      <c r="E70" s="33"/>
      <c r="F70" s="33"/>
      <c r="G70" s="33"/>
    </row>
    <row r="71" spans="1:12" ht="18.75" x14ac:dyDescent="0.25">
      <c r="A71" s="14"/>
      <c r="B71" s="14"/>
      <c r="C71" s="14"/>
      <c r="D71" s="14"/>
      <c r="E71" s="14"/>
      <c r="F71" s="14"/>
      <c r="G71" s="14"/>
    </row>
    <row r="72" spans="1:12" ht="35.25" customHeight="1" x14ac:dyDescent="0.25">
      <c r="A72" s="6" t="s">
        <v>13</v>
      </c>
      <c r="B72" s="39" t="s">
        <v>14</v>
      </c>
      <c r="C72" s="40"/>
      <c r="D72" s="40"/>
      <c r="E72" s="41"/>
      <c r="F72" s="6" t="s">
        <v>15</v>
      </c>
      <c r="G72" s="6" t="s">
        <v>16</v>
      </c>
    </row>
    <row r="73" spans="1:12" ht="29.25" customHeight="1" x14ac:dyDescent="0.25">
      <c r="A73" s="6">
        <v>1</v>
      </c>
      <c r="B73" s="22" t="s">
        <v>52</v>
      </c>
      <c r="C73" s="23"/>
      <c r="D73" s="23"/>
      <c r="E73" s="24"/>
      <c r="F73" s="39" t="str">
        <f>D65</f>
        <v>2 квартал</v>
      </c>
      <c r="G73" s="41"/>
    </row>
    <row r="74" spans="1:12" ht="29.25" customHeight="1" x14ac:dyDescent="0.25">
      <c r="A74" s="6">
        <v>2</v>
      </c>
      <c r="B74" s="22" t="s">
        <v>53</v>
      </c>
      <c r="C74" s="23"/>
      <c r="D74" s="23"/>
      <c r="E74" s="24"/>
      <c r="F74" s="39" t="str">
        <f>F73</f>
        <v>2 квартал</v>
      </c>
      <c r="G74" s="41"/>
    </row>
    <row r="75" spans="1:12" ht="46.5" customHeight="1" x14ac:dyDescent="0.25">
      <c r="A75" s="6">
        <v>3</v>
      </c>
      <c r="B75" s="22" t="s">
        <v>48</v>
      </c>
      <c r="C75" s="23"/>
      <c r="D75" s="23"/>
      <c r="E75" s="24"/>
      <c r="F75" s="6" t="s">
        <v>17</v>
      </c>
      <c r="G75" s="7">
        <v>132</v>
      </c>
    </row>
    <row r="76" spans="1:12" ht="46.5" customHeight="1" x14ac:dyDescent="0.25">
      <c r="A76" s="6">
        <f>A75+1</f>
        <v>4</v>
      </c>
      <c r="B76" s="22" t="s">
        <v>54</v>
      </c>
      <c r="C76" s="23"/>
      <c r="D76" s="23"/>
      <c r="E76" s="24"/>
      <c r="F76" s="6" t="s">
        <v>17</v>
      </c>
      <c r="G76" s="7">
        <v>0</v>
      </c>
    </row>
    <row r="77" spans="1:12" ht="58.5" customHeight="1" x14ac:dyDescent="0.25">
      <c r="A77" s="6">
        <f t="shared" ref="A77" si="2">A76+1</f>
        <v>5</v>
      </c>
      <c r="B77" s="22" t="s">
        <v>50</v>
      </c>
      <c r="C77" s="23"/>
      <c r="D77" s="23"/>
      <c r="E77" s="24"/>
      <c r="F77" s="6" t="s">
        <v>17</v>
      </c>
      <c r="G77" s="6">
        <v>1</v>
      </c>
    </row>
    <row r="78" spans="1:12" ht="35.25" customHeight="1" x14ac:dyDescent="0.25">
      <c r="A78" s="6">
        <v>6</v>
      </c>
      <c r="B78" s="22" t="s">
        <v>55</v>
      </c>
      <c r="C78" s="23"/>
      <c r="D78" s="23"/>
      <c r="E78" s="24"/>
      <c r="F78" s="6" t="s">
        <v>37</v>
      </c>
      <c r="G78" s="8">
        <f>SUM(G79:G82)</f>
        <v>1489.9518799999998</v>
      </c>
    </row>
    <row r="79" spans="1:12" ht="48.75" customHeight="1" x14ac:dyDescent="0.25">
      <c r="A79" s="6" t="s">
        <v>64</v>
      </c>
      <c r="B79" s="22" t="s">
        <v>56</v>
      </c>
      <c r="C79" s="23"/>
      <c r="D79" s="23"/>
      <c r="E79" s="24"/>
      <c r="F79" s="6" t="s">
        <v>37</v>
      </c>
      <c r="G79" s="8">
        <v>1285.8515299999999</v>
      </c>
    </row>
    <row r="80" spans="1:12" ht="36.75" customHeight="1" x14ac:dyDescent="0.25">
      <c r="A80" s="6" t="s">
        <v>65</v>
      </c>
      <c r="B80" s="19" t="s">
        <v>57</v>
      </c>
      <c r="C80" s="20"/>
      <c r="D80" s="20"/>
      <c r="E80" s="21"/>
      <c r="F80" s="6" t="s">
        <v>37</v>
      </c>
      <c r="G80" s="8">
        <f>114.54735+34.59331</f>
        <v>149.14066</v>
      </c>
    </row>
    <row r="81" spans="1:7" ht="45" customHeight="1" x14ac:dyDescent="0.25">
      <c r="A81" s="6" t="s">
        <v>66</v>
      </c>
      <c r="B81" s="19" t="s">
        <v>58</v>
      </c>
      <c r="C81" s="20"/>
      <c r="D81" s="20"/>
      <c r="E81" s="21"/>
      <c r="F81" s="6" t="s">
        <v>37</v>
      </c>
      <c r="G81" s="8">
        <v>29.5</v>
      </c>
    </row>
    <row r="82" spans="1:7" ht="35.25" customHeight="1" x14ac:dyDescent="0.25">
      <c r="A82" s="6" t="s">
        <v>67</v>
      </c>
      <c r="B82" s="19" t="s">
        <v>46</v>
      </c>
      <c r="C82" s="20"/>
      <c r="D82" s="20"/>
      <c r="E82" s="21"/>
      <c r="F82" s="6" t="s">
        <v>37</v>
      </c>
      <c r="G82" s="8">
        <v>25.459689999999998</v>
      </c>
    </row>
    <row r="83" spans="1:7" ht="18.75" x14ac:dyDescent="0.25">
      <c r="A83" s="14"/>
      <c r="B83" s="14"/>
      <c r="C83" s="14"/>
      <c r="D83" s="14"/>
      <c r="E83" s="14"/>
      <c r="F83" s="14"/>
      <c r="G83" s="14"/>
    </row>
    <row r="84" spans="1:7" ht="18.75" x14ac:dyDescent="0.25">
      <c r="A84" s="14"/>
      <c r="B84" s="14"/>
      <c r="C84" s="14"/>
      <c r="D84" s="14"/>
      <c r="E84" s="14"/>
      <c r="F84" s="14"/>
      <c r="G84" s="14"/>
    </row>
    <row r="85" spans="1:7" ht="18.75" customHeight="1" x14ac:dyDescent="0.3">
      <c r="A85" s="47" t="s">
        <v>59</v>
      </c>
      <c r="B85" s="47"/>
      <c r="C85" s="47"/>
      <c r="D85" s="47"/>
      <c r="E85" s="14"/>
      <c r="G85" s="18" t="s">
        <v>45</v>
      </c>
    </row>
    <row r="86" spans="1:7" ht="31.5" customHeight="1" x14ac:dyDescent="0.25">
      <c r="A86" s="14"/>
      <c r="C86" s="14"/>
      <c r="D86" s="14"/>
      <c r="E86" s="14"/>
      <c r="G86" s="17"/>
    </row>
    <row r="87" spans="1:7" ht="18.75" x14ac:dyDescent="0.25">
      <c r="A87" s="13" t="s">
        <v>39</v>
      </c>
      <c r="C87" s="14"/>
      <c r="D87" s="14"/>
      <c r="E87" s="14"/>
      <c r="G87" s="17" t="s">
        <v>41</v>
      </c>
    </row>
    <row r="88" spans="1:7" ht="18.75" x14ac:dyDescent="0.25">
      <c r="A88" s="14"/>
      <c r="C88" s="14"/>
      <c r="D88" s="14"/>
      <c r="E88" s="14"/>
      <c r="G88" s="17"/>
    </row>
    <row r="89" spans="1:7" ht="23.25" customHeight="1" x14ac:dyDescent="0.25">
      <c r="A89" s="13" t="s">
        <v>40</v>
      </c>
      <c r="C89" s="14"/>
      <c r="D89" s="14"/>
      <c r="E89" s="14"/>
      <c r="G89" s="17" t="s">
        <v>42</v>
      </c>
    </row>
    <row r="90" spans="1:7" ht="18.75" x14ac:dyDescent="0.25">
      <c r="A90" s="14"/>
      <c r="B90" s="14"/>
      <c r="C90" s="14"/>
      <c r="D90" s="14"/>
      <c r="E90" s="14"/>
      <c r="F90" s="14"/>
      <c r="G90" s="14"/>
    </row>
    <row r="91" spans="1:7" ht="18.75" x14ac:dyDescent="0.25">
      <c r="A91" s="14"/>
      <c r="B91" s="14"/>
      <c r="C91" s="14"/>
      <c r="D91" s="14"/>
      <c r="E91" s="14"/>
      <c r="F91" s="14"/>
      <c r="G91" s="14"/>
    </row>
  </sheetData>
  <mergeCells count="75">
    <mergeCell ref="A85:D85"/>
    <mergeCell ref="A66:B66"/>
    <mergeCell ref="A67:B67"/>
    <mergeCell ref="A58:G58"/>
    <mergeCell ref="C64:F64"/>
    <mergeCell ref="A62:G62"/>
    <mergeCell ref="A60:D60"/>
    <mergeCell ref="A64:B65"/>
    <mergeCell ref="A70:G70"/>
    <mergeCell ref="B72:E72"/>
    <mergeCell ref="B73:E73"/>
    <mergeCell ref="F73:G73"/>
    <mergeCell ref="B74:E74"/>
    <mergeCell ref="F74:G74"/>
    <mergeCell ref="B80:E80"/>
    <mergeCell ref="B81:E81"/>
    <mergeCell ref="A52:B52"/>
    <mergeCell ref="A51:B51"/>
    <mergeCell ref="A50:B50"/>
    <mergeCell ref="A46:G46"/>
    <mergeCell ref="C53:F53"/>
    <mergeCell ref="C52:F52"/>
    <mergeCell ref="C51:F51"/>
    <mergeCell ref="A55:B55"/>
    <mergeCell ref="A54:B54"/>
    <mergeCell ref="A6:G6"/>
    <mergeCell ref="A7:G7"/>
    <mergeCell ref="A9:G9"/>
    <mergeCell ref="A12:G12"/>
    <mergeCell ref="A14:G14"/>
    <mergeCell ref="A10:G10"/>
    <mergeCell ref="A48:B48"/>
    <mergeCell ref="C50:F50"/>
    <mergeCell ref="C49:F49"/>
    <mergeCell ref="C48:F48"/>
    <mergeCell ref="A49:B49"/>
    <mergeCell ref="C55:F55"/>
    <mergeCell ref="C54:F54"/>
    <mergeCell ref="A53:B53"/>
    <mergeCell ref="A44:G44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2:G42"/>
    <mergeCell ref="B34:E34"/>
    <mergeCell ref="B35:E35"/>
    <mergeCell ref="B36:E36"/>
    <mergeCell ref="B37:E37"/>
    <mergeCell ref="B38:E38"/>
    <mergeCell ref="B39:E39"/>
    <mergeCell ref="B40:E40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B82:E82"/>
    <mergeCell ref="B75:E75"/>
    <mergeCell ref="B76:E76"/>
    <mergeCell ref="B77:E77"/>
    <mergeCell ref="B78:E78"/>
    <mergeCell ref="B79:E79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2024-04-09T08:01:33Z</cp:lastPrinted>
  <dcterms:created xsi:type="dcterms:W3CDTF">2021-08-10T12:43:13Z</dcterms:created>
  <dcterms:modified xsi:type="dcterms:W3CDTF">2024-07-26T05:09:22Z</dcterms:modified>
</cp:coreProperties>
</file>