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508EE228-48F5-4CD5-9FCF-89710D5788A7}" xr6:coauthVersionLast="47" xr6:coauthVersionMax="47" xr10:uidLastSave="{00000000-0000-0000-0000-000000000000}"/>
  <bookViews>
    <workbookView xWindow="-30" yWindow="15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<sst xmlns="http://schemas.openxmlformats.org/spreadsheetml/2006/main" count="97" uniqueCount="76">
  <si>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</si>
  <si>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</si>
  <si>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</si>
  <si>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</si>
  <si>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</si>
  <si>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</si>
  <si>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</si>
  <si>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</si>
  <si>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</si>
  <si>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</si>
  <si>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</si>
  <si>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</si>
  <si>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</si>
  <si>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</si>
  <si>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</si>
  <si>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</si>
  <si>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</si>
  <si>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</si>
  <si>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</si>
  <si>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</si>
  <si>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</si>
  <si>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</si>
  <si>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</si>
  <si>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</si>
  <si>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</si>
  <si>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</si>
  <si>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</si>
  <si>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</si>
  <si>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</si>
  <si>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</si>
  <si>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</si>
  <si>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</si>
  <si>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</si>
  <si>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</si>
  <si>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</si>
  <si>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</si>
  <si>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</si>
  <si>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</si>
  <si>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</si>
  <si>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</si>
  <si>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</si>
  <si>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</si>
  <si>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</si>
  <si>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</si>
  <si>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</si>
  <si>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</si>
  <si>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</si>
  <si>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</si>
  <si>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</si>
  <si>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</si>
  <si>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</si>
  <si>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Бештаугорская д. 3</t>
  </si>
  <si>
    <t>Идентификатор инвестиционного проекта: J_PES-2022_019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</si>
  <si>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</si>
  <si>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</si>
  <si>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</si>
  <si>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</si>
  <si>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</si>
  <si>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</si>
  <si>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</si>
  <si>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</si>
  <si>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19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</si>
  <si>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</si>
  <si>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</si>
  <si>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</si>
  <si>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</si>
  <si>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2 квартал 2022 года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</si>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</sst>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73" zoomScale="115" zoomScaleNormal="100" zoomScaleSheetLayoutView="115" workbookViewId="0">
      <selection activeCell="G74" sqref="G7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0" t="s">
        <v>1</v>
      </c>
      <c r="B6" s="20"/>
      <c r="C6" s="20"/>
      <c r="D6" s="20"/>
      <c r="E6" s="20"/>
      <c r="F6" s="20"/>
      <c r="G6" s="20"/>
    </row>
    <row r="7" spans="1:7" ht="18" customHeight="1" x14ac:dyDescent="0.25">
      <c r="A7" s="20" t="s">
        <v>2</v>
      </c>
      <c r="B7" s="20"/>
      <c r="C7" s="20"/>
      <c r="D7" s="20"/>
      <c r="E7" s="20"/>
      <c r="F7" s="20"/>
      <c r="G7" s="20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27" t="s">
        <v>38</v>
      </c>
      <c r="B9" s="27"/>
      <c r="C9" s="27"/>
      <c r="D9" s="27"/>
      <c r="E9" s="27"/>
      <c r="F9" s="27"/>
      <c r="G9" s="27"/>
    </row>
    <row r="10" spans="1:7" ht="17.25" x14ac:dyDescent="0.25">
      <c r="A10" s="27" t="s">
        <v>51</v>
      </c>
      <c r="B10" s="27"/>
      <c r="C10" s="27"/>
      <c r="D10" s="27"/>
      <c r="E10" s="27"/>
      <c r="F10" s="27"/>
      <c r="G10" s="27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8" t="s">
        <v>52</v>
      </c>
      <c r="B12" s="28"/>
      <c r="C12" s="28"/>
      <c r="D12" s="28"/>
      <c r="E12" s="28"/>
      <c r="F12" s="28"/>
      <c r="G12" s="28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0" t="s">
        <v>3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32" t="s">
        <v>35</v>
      </c>
      <c r="B16" s="32"/>
      <c r="C16" s="32"/>
      <c r="D16" s="32"/>
      <c r="E16" s="32"/>
      <c r="F16" s="32"/>
      <c r="G16" s="32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0" t="s">
        <v>4</v>
      </c>
      <c r="B18" s="20"/>
      <c r="C18" s="20"/>
      <c r="D18" s="20"/>
      <c r="E18" s="20"/>
      <c r="F18" s="20"/>
      <c r="G18" s="20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32" t="s">
        <v>37</v>
      </c>
      <c r="B20" s="32"/>
      <c r="C20" s="32"/>
      <c r="D20" s="32"/>
      <c r="E20" s="32"/>
      <c r="F20" s="32"/>
      <c r="G20" s="32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0" t="s">
        <v>5</v>
      </c>
      <c r="B22" s="20"/>
      <c r="C22" s="20"/>
      <c r="D22" s="20"/>
      <c r="E22" s="20"/>
      <c r="F22" s="20"/>
      <c r="G22" s="20"/>
    </row>
    <row r="24" spans="1:7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1" t="s">
        <v>9</v>
      </c>
    </row>
    <row r="25" spans="1:7" ht="31.5" customHeight="1" x14ac:dyDescent="0.25">
      <c r="A25" s="43"/>
      <c r="B25" s="44"/>
      <c r="C25" s="40" t="s">
        <v>7</v>
      </c>
      <c r="D25" s="40"/>
      <c r="E25" s="47"/>
      <c r="F25" s="48"/>
      <c r="G25" s="21"/>
    </row>
    <row r="26" spans="1:7" x14ac:dyDescent="0.25">
      <c r="A26" s="33" t="s">
        <v>10</v>
      </c>
      <c r="B26" s="35"/>
      <c r="C26" s="19">
        <v>2022</v>
      </c>
      <c r="D26" s="19"/>
      <c r="E26" s="19">
        <f>C26</f>
        <v>2022</v>
      </c>
      <c r="F26" s="19"/>
      <c r="G26" s="6">
        <f>C26</f>
        <v>2022</v>
      </c>
    </row>
    <row r="27" spans="1:7" x14ac:dyDescent="0.25">
      <c r="A27" s="33" t="s">
        <v>11</v>
      </c>
      <c r="B27" s="35"/>
      <c r="C27" s="19">
        <f>C26</f>
        <v>2022</v>
      </c>
      <c r="D27" s="19"/>
      <c r="E27" s="19">
        <f>E26+E28</f>
        <v>2029</v>
      </c>
      <c r="F27" s="19"/>
      <c r="G27" s="6">
        <f>E27</f>
        <v>2029</v>
      </c>
    </row>
    <row r="28" spans="1:7" x14ac:dyDescent="0.25">
      <c r="A28" s="33" t="s">
        <v>12</v>
      </c>
      <c r="B28" s="35"/>
      <c r="C28" s="19">
        <f>C26-C27+1</f>
        <v>1</v>
      </c>
      <c r="D28" s="19"/>
      <c r="E28" s="19">
        <v>7</v>
      </c>
      <c r="F28" s="19"/>
      <c r="G28" s="6">
        <f>G27-G26</f>
        <v>7</v>
      </c>
    </row>
    <row r="30" spans="1:7" ht="18.75" x14ac:dyDescent="0.25">
      <c r="A30" s="20" t="s">
        <v>13</v>
      </c>
      <c r="B30" s="20"/>
      <c r="C30" s="20"/>
      <c r="D30" s="20"/>
      <c r="E30" s="20"/>
      <c r="F30" s="20"/>
      <c r="G30" s="20"/>
    </row>
    <row r="31" spans="1:7" ht="12" customHeight="1" x14ac:dyDescent="0.25"/>
    <row r="32" spans="1:7" ht="22.5" customHeight="1" x14ac:dyDescent="0.25">
      <c r="A32" s="6" t="s">
        <v>14</v>
      </c>
      <c r="B32" s="36" t="s">
        <v>15</v>
      </c>
      <c r="C32" s="37"/>
      <c r="D32" s="37"/>
      <c r="E32" s="38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3" t="s">
        <v>53</v>
      </c>
      <c r="C33" s="34"/>
      <c r="D33" s="34"/>
      <c r="E33" s="35"/>
      <c r="F33" s="6" t="s">
        <v>18</v>
      </c>
      <c r="G33" s="7">
        <v>78</v>
      </c>
    </row>
    <row r="34" spans="1:7" ht="48" customHeight="1" x14ac:dyDescent="0.25">
      <c r="A34" s="6">
        <f>A33+1</f>
        <v>2</v>
      </c>
      <c r="B34" s="33" t="s">
        <v>54</v>
      </c>
      <c r="C34" s="34"/>
      <c r="D34" s="34"/>
      <c r="E34" s="35"/>
      <c r="F34" s="6" t="s">
        <v>18</v>
      </c>
      <c r="G34" s="7">
        <v>5</v>
      </c>
    </row>
    <row r="35" spans="1:7" ht="58.5" customHeight="1" x14ac:dyDescent="0.25">
      <c r="A35" s="6">
        <f t="shared" ref="A35:A38" si="0">A34+1</f>
        <v>3</v>
      </c>
      <c r="B35" s="33" t="s">
        <v>55</v>
      </c>
      <c r="C35" s="34"/>
      <c r="D35" s="34"/>
      <c r="E35" s="35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29" t="s">
        <v>56</v>
      </c>
      <c r="C36" s="30"/>
      <c r="D36" s="30"/>
      <c r="E36" s="31"/>
      <c r="F36" s="6" t="s">
        <v>40</v>
      </c>
      <c r="G36" s="8">
        <v>70.971220000000002</v>
      </c>
    </row>
    <row r="37" spans="1:7" ht="51.75" customHeight="1" x14ac:dyDescent="0.25">
      <c r="A37" s="6">
        <f t="shared" si="0"/>
        <v>5</v>
      </c>
      <c r="B37" s="29" t="s">
        <v>57</v>
      </c>
      <c r="C37" s="30"/>
      <c r="D37" s="30"/>
      <c r="E37" s="31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29" t="s">
        <v>58</v>
      </c>
      <c r="C38" s="30"/>
      <c r="D38" s="30"/>
      <c r="E38" s="31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0" t="s">
        <v>19</v>
      </c>
      <c r="B40" s="20"/>
      <c r="C40" s="20"/>
      <c r="D40" s="20"/>
      <c r="E40" s="20"/>
      <c r="F40" s="20"/>
      <c r="G40" s="20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32" t="s">
        <v>39</v>
      </c>
      <c r="B42" s="32"/>
      <c r="C42" s="32"/>
      <c r="D42" s="32"/>
      <c r="E42" s="32"/>
      <c r="F42" s="32"/>
      <c r="G42" s="32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0" t="s">
        <v>48</v>
      </c>
      <c r="B44" s="20"/>
      <c r="C44" s="20"/>
      <c r="D44" s="20"/>
      <c r="E44" s="20"/>
      <c r="F44" s="20"/>
      <c r="G44" s="20"/>
    </row>
    <row r="45" spans="1:7" ht="12" customHeight="1" x14ac:dyDescent="0.25"/>
    <row r="46" spans="1:7" ht="63" x14ac:dyDescent="0.25">
      <c r="A46" s="21" t="s">
        <v>20</v>
      </c>
      <c r="B46" s="21"/>
      <c r="C46" s="21" t="s">
        <v>21</v>
      </c>
      <c r="D46" s="21"/>
      <c r="E46" s="21"/>
      <c r="F46" s="21"/>
      <c r="G46" s="9" t="s">
        <v>22</v>
      </c>
    </row>
    <row r="47" spans="1:7" ht="19.5" customHeight="1" x14ac:dyDescent="0.25">
      <c r="A47" s="25" t="str">
        <f>CONCATENATE($C$63," ",$C$62,"а")</f>
        <v>1 квартал 2022 года</v>
      </c>
      <c r="B47" s="25"/>
      <c r="C47" s="24" t="s">
        <v>59</v>
      </c>
      <c r="D47" s="24"/>
      <c r="E47" s="24"/>
      <c r="F47" s="24"/>
      <c r="G47" s="10">
        <v>0</v>
      </c>
    </row>
    <row r="48" spans="1:7" ht="15.75" customHeight="1" x14ac:dyDescent="0.25">
      <c r="A48" s="25" t="str">
        <f>CONCATENATE($D$63," ",$C$62,"а")</f>
        <v>2 квартал 2022 года</v>
      </c>
      <c r="B48" s="25"/>
      <c r="C48" s="24" t="s">
        <v>59</v>
      </c>
      <c r="D48" s="24"/>
      <c r="E48" s="24"/>
      <c r="F48" s="24"/>
      <c r="G48" s="10">
        <v>0</v>
      </c>
    </row>
    <row r="49" spans="1:7" ht="15.75" customHeight="1" x14ac:dyDescent="0.25">
      <c r="A49" s="25" t="str">
        <f>CONCATENATE($E$63," ",$C$62,"а")</f>
        <v>3 квартал 2022 года</v>
      </c>
      <c r="B49" s="25"/>
      <c r="C49" s="24" t="s">
        <v>60</v>
      </c>
      <c r="D49" s="24"/>
      <c r="E49" s="24"/>
      <c r="F49" s="24"/>
      <c r="G49" s="10">
        <v>937.19015999999999</v>
      </c>
    </row>
    <row r="50" spans="1:7" ht="15.75" customHeight="1" x14ac:dyDescent="0.25">
      <c r="A50" s="25" t="str">
        <f>CONCATENATE($F$63," ",$C$62,"а")</f>
        <v>4 квартал 2022 года</v>
      </c>
      <c r="B50" s="25"/>
      <c r="C50" s="24" t="s">
        <v>59</v>
      </c>
      <c r="D50" s="24"/>
      <c r="E50" s="24"/>
      <c r="F50" s="24"/>
      <c r="G50" s="10">
        <v>0</v>
      </c>
    </row>
    <row r="51" spans="1:7" x14ac:dyDescent="0.25">
      <c r="A51" s="24"/>
      <c r="B51" s="24"/>
      <c r="C51" s="26" t="s">
        <v>41</v>
      </c>
      <c r="D51" s="26"/>
      <c r="E51" s="26"/>
      <c r="F51" s="26"/>
      <c r="G51" s="11">
        <f>G47+G48+G49+G50</f>
        <v>937.19015999999999</v>
      </c>
    </row>
    <row r="52" spans="1:7" x14ac:dyDescent="0.25">
      <c r="A52" s="24"/>
      <c r="B52" s="24"/>
      <c r="C52" s="26" t="s">
        <v>28</v>
      </c>
      <c r="D52" s="26"/>
      <c r="E52" s="26"/>
      <c r="F52" s="26"/>
      <c r="G52" s="11">
        <f>G51</f>
        <v>937.19015999999999</v>
      </c>
    </row>
    <row r="53" spans="1:7" x14ac:dyDescent="0.25">
      <c r="A53" s="24"/>
      <c r="B53" s="24"/>
      <c r="C53" s="26" t="s">
        <v>29</v>
      </c>
      <c r="D53" s="26"/>
      <c r="E53" s="26"/>
      <c r="F53" s="26"/>
      <c r="G53" s="11">
        <f>G52</f>
        <v>937.19015999999999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0" t="s">
        <v>23</v>
      </c>
      <c r="B56" s="20"/>
      <c r="C56" s="20"/>
      <c r="D56" s="20"/>
      <c r="E56" s="20"/>
      <c r="F56" s="20"/>
      <c r="G56" s="20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23" t="s">
        <v>42</v>
      </c>
      <c r="B58" s="23"/>
      <c r="C58" s="23"/>
      <c r="D58" s="23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22" t="s">
        <v>47</v>
      </c>
      <c r="B60" s="22"/>
      <c r="C60" s="22"/>
      <c r="D60" s="22"/>
      <c r="E60" s="22"/>
      <c r="F60" s="22"/>
      <c r="G60" s="22"/>
    </row>
    <row r="61" spans="1:7" ht="12" customHeight="1" x14ac:dyDescent="0.25"/>
    <row r="62" spans="1:7" x14ac:dyDescent="0.25">
      <c r="A62" s="21" t="s">
        <v>24</v>
      </c>
      <c r="B62" s="21"/>
      <c r="C62" s="21" t="s">
        <v>63</v>
      </c>
      <c r="D62" s="21"/>
      <c r="E62" s="21"/>
      <c r="F62" s="21"/>
      <c r="G62" s="14" t="s">
        <v>25</v>
      </c>
    </row>
    <row r="63" spans="1:7" x14ac:dyDescent="0.25">
      <c r="A63" s="21"/>
      <c r="B63" s="21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19" t="s">
        <v>26</v>
      </c>
      <c r="B64" s="19"/>
      <c r="C64" s="10">
        <f>G47</f>
        <v>0</v>
      </c>
      <c r="D64" s="10">
        <f>G48</f>
        <v>0</v>
      </c>
      <c r="E64" s="10">
        <f>G49</f>
        <v>937.19015999999999</v>
      </c>
      <c r="F64" s="10">
        <f>G50</f>
        <v>0</v>
      </c>
      <c r="G64" s="11">
        <f>C64+D64+E64+F64</f>
        <v>937.19015999999999</v>
      </c>
    </row>
    <row r="65" spans="1:7" x14ac:dyDescent="0.25">
      <c r="A65" s="19" t="s">
        <v>27</v>
      </c>
      <c r="B65" s="19"/>
      <c r="C65" s="10">
        <f>C64*0.2</f>
        <v>0</v>
      </c>
      <c r="D65" s="10">
        <f t="shared" ref="D65:F65" si="1">D64*0.2</f>
        <v>0</v>
      </c>
      <c r="E65" s="10">
        <f t="shared" si="1"/>
        <v>187.43803200000002</v>
      </c>
      <c r="F65" s="10">
        <f t="shared" si="1"/>
        <v>0</v>
      </c>
      <c r="G65" s="11">
        <f>C65+D65+E65+F65</f>
        <v>187.43803200000002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66</v>
      </c>
      <c r="G71" s="55"/>
    </row>
    <row r="72" spans="1:7" s="50" customFormat="1" ht="29.25" customHeight="1" x14ac:dyDescent="0.25">
      <c r="A72" s="52">
        <v>2</v>
      </c>
      <c r="B72" s="56" t="s">
        <v>67</v>
      </c>
      <c r="C72" s="57"/>
      <c r="D72" s="57"/>
      <c r="E72" s="58"/>
      <c r="F72" s="53" t="s">
        <v>66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78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5</v>
      </c>
    </row>
    <row r="75" spans="1:7" s="50" customFormat="1" ht="35.25" customHeight="1" x14ac:dyDescent="0.25">
      <c r="A75" s="52">
        <f>A74+1</f>
        <v>5</v>
      </c>
      <c r="B75" s="56" t="s">
        <v>68</v>
      </c>
      <c r="C75" s="57"/>
      <c r="D75" s="57"/>
      <c r="E75" s="58"/>
      <c r="F75" s="52" t="s">
        <v>40</v>
      </c>
      <c r="G75" s="60">
        <f>SUM(G76:G79)</f>
        <v>927.0613699999999</v>
      </c>
    </row>
    <row r="76" spans="1:7" s="50" customFormat="1" ht="48.75" customHeight="1" x14ac:dyDescent="0.25">
      <c r="A76" s="52" t="s">
        <v>69</v>
      </c>
      <c r="B76" s="56" t="s">
        <v>70</v>
      </c>
      <c r="C76" s="57"/>
      <c r="D76" s="57"/>
      <c r="E76" s="58"/>
      <c r="F76" s="52" t="s">
        <v>40</v>
      </c>
      <c r="G76" s="60">
        <v>836.23982999999998</v>
      </c>
    </row>
    <row r="77" spans="1:7" s="50" customFormat="1" ht="33.75" customHeight="1" x14ac:dyDescent="0.25">
      <c r="A77" s="52" t="s">
        <v>71</v>
      </c>
      <c r="B77" s="61" t="s">
        <v>72</v>
      </c>
      <c r="C77" s="62"/>
      <c r="D77" s="62"/>
      <c r="E77" s="63"/>
      <c r="F77" s="52" t="s">
        <v>40</v>
      </c>
      <c r="G77" s="60">
        <v>75.775589999999994</v>
      </c>
    </row>
    <row r="78" spans="1:7" s="50" customFormat="1" ht="53.25" customHeight="1" x14ac:dyDescent="0.25">
      <c r="A78" s="52" t="s">
        <v>73</v>
      </c>
      <c r="B78" s="61" t="s">
        <v>74</v>
      </c>
      <c r="C78" s="62"/>
      <c r="D78" s="62"/>
      <c r="E78" s="63"/>
      <c r="F78" s="52" t="s">
        <v>40</v>
      </c>
      <c r="G78" s="60">
        <v>9.1666699999999999</v>
      </c>
    </row>
    <row r="79" spans="1:7" s="50" customFormat="1" ht="35.25" customHeight="1" x14ac:dyDescent="0.25">
      <c r="A79" s="52" t="s">
        <v>75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18" t="s">
        <v>49</v>
      </c>
      <c r="B82" s="18"/>
      <c r="C82" s="18"/>
      <c r="D82" s="18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2022-07-29T07:37:44Z</cp:lastPrinted>
  <dcterms:created xsi:type="dcterms:W3CDTF">2021-08-10T12:43:13Z</dcterms:created>
  <dcterms:modified xsi:type="dcterms:W3CDTF">2022-11-02T08:29:47Z</dcterms:modified>
</cp:coreProperties>
</file>