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2330" activeTab="1"/>
  </bookViews>
  <sheets>
    <sheet name="январь 2025 г." sheetId="1" r:id="rId1"/>
    <sheet name="февраль 2025 г.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9" i="2"/>
  <c r="G9" s="1"/>
  <c r="G8" s="1"/>
  <c r="K8" s="1"/>
  <c r="K11" s="1"/>
  <c r="F10"/>
  <c r="F11" s="1"/>
  <c r="E10"/>
  <c r="F8"/>
  <c r="J11"/>
  <c r="I11"/>
  <c r="H11"/>
  <c r="D11"/>
  <c r="C11"/>
  <c r="K10"/>
  <c r="B9"/>
  <c r="K10" i="1"/>
  <c r="K9"/>
  <c r="E10"/>
  <c r="F10"/>
  <c r="E11"/>
  <c r="F8"/>
  <c r="F11" s="1"/>
  <c r="J11"/>
  <c r="I11"/>
  <c r="H11"/>
  <c r="D11"/>
  <c r="C11"/>
  <c r="G9"/>
  <c r="G8" s="1"/>
  <c r="K8" s="1"/>
  <c r="B9"/>
  <c r="B10" i="2" l="1"/>
  <c r="B8" s="1"/>
  <c r="E11"/>
  <c r="K11" i="1"/>
  <c r="B10"/>
  <c r="B8" s="1"/>
</calcChain>
</file>

<file path=xl/sharedStrings.xml><?xml version="1.0" encoding="utf-8"?>
<sst xmlns="http://schemas.openxmlformats.org/spreadsheetml/2006/main" count="40" uniqueCount="16">
  <si>
    <t xml:space="preserve">Информация об объеме полезного отпуска электроэнергии и мощности </t>
  </si>
  <si>
    <t>потребителям 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</si>
  <si>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</si>
  <si>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</si>
  <si>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</si>
  <si>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</si>
  <si>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</si>
  <si>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</si>
  <si>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</si>
  <si>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</si>
  <si>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</si>
  <si>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</si>
  <si>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 xml:space="preserve">Сетевые организации в части покупки потерь электроэнергии </t>
  </si>
  <si>
    <t>ИТОГО:</t>
  </si>
  <si>
    <t>за январь 2025 г.</t>
  </si>
  <si>
    <t>за февраль 2025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</si>
</sst>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4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30048.191999999999</v>
      </c>
      <c r="C8" s="4">
        <v>3312.973</v>
      </c>
      <c r="D8" s="4">
        <v>2115.6669999999999</v>
      </c>
      <c r="E8" s="4">
        <v>19728.062000000002</v>
      </c>
      <c r="F8" s="4">
        <f>26337.282-F9</f>
        <v>4891.489999999998</v>
      </c>
      <c r="G8" s="5">
        <f>G11-G9-G10</f>
        <v>63.32800000000001</v>
      </c>
      <c r="H8" s="5">
        <v>4.5289999999999999</v>
      </c>
      <c r="I8" s="5">
        <v>4.5090000000000003</v>
      </c>
      <c r="J8" s="5">
        <v>48.645000000000003</v>
      </c>
      <c r="K8" s="5">
        <f>G8-H8-I8-J8</f>
        <v>5.6450000000000031</v>
      </c>
    </row>
    <row r="9" spans="1:13" ht="63.75" customHeight="1">
      <c r="A9" s="6" t="s">
        <v>11</v>
      </c>
      <c r="B9" s="4">
        <f>C9+D9+E9+F9</f>
        <v>21445.792000000001</v>
      </c>
      <c r="C9" s="4"/>
      <c r="D9" s="4"/>
      <c r="E9" s="4"/>
      <c r="F9" s="4">
        <v>21445.792000000001</v>
      </c>
      <c r="G9" s="5">
        <f>H9+I9+J9+K9</f>
        <v>41.508000000000003</v>
      </c>
      <c r="H9" s="5"/>
      <c r="I9" s="5"/>
      <c r="J9" s="5"/>
      <c r="K9" s="5">
        <f>0.113+41.395</f>
        <v>41.508000000000003</v>
      </c>
    </row>
    <row r="10" spans="1:13" ht="63.75" customHeight="1">
      <c r="A10" s="6" t="s">
        <v>12</v>
      </c>
      <c r="B10" s="4">
        <f>C10+D10+E10+F10</f>
        <v>6187.692</v>
      </c>
      <c r="C10" s="4">
        <v>146.99700000000001</v>
      </c>
      <c r="D10" s="4">
        <v>791.346</v>
      </c>
      <c r="E10" s="4">
        <f>3152.21+0.264</f>
        <v>3152.4740000000002</v>
      </c>
      <c r="F10" s="4">
        <f>2093.506+3.369</f>
        <v>2096.875</v>
      </c>
      <c r="G10" s="5">
        <v>13.292999999999999</v>
      </c>
      <c r="H10" s="5">
        <v>0.316</v>
      </c>
      <c r="I10" s="5">
        <v>1.7010000000000001</v>
      </c>
      <c r="J10" s="5">
        <v>6.7759999999999998</v>
      </c>
      <c r="K10" s="5">
        <f>G10-H10-I10-J10</f>
        <v>4.4999999999999982</v>
      </c>
    </row>
    <row r="11" spans="1:13" ht="34.5" customHeight="1">
      <c r="A11" s="7" t="s">
        <v>13</v>
      </c>
      <c r="B11" s="4">
        <v>57681.675999999999</v>
      </c>
      <c r="C11" s="4">
        <f>C8+C10</f>
        <v>3459.97</v>
      </c>
      <c r="D11" s="4">
        <f t="shared" ref="D11:E11" si="0">D8+D10</f>
        <v>2907.0129999999999</v>
      </c>
      <c r="E11" s="4">
        <f t="shared" si="0"/>
        <v>22880.536</v>
      </c>
      <c r="F11" s="4">
        <f>F8+F9+F10</f>
        <v>28434.156999999999</v>
      </c>
      <c r="G11" s="5">
        <v>118.129</v>
      </c>
      <c r="H11" s="5">
        <f>H8+H10</f>
        <v>4.8449999999999998</v>
      </c>
      <c r="I11" s="5">
        <f t="shared" ref="I11:J11" si="1">I8+I10</f>
        <v>6.2100000000000009</v>
      </c>
      <c r="J11" s="5">
        <f t="shared" si="1"/>
        <v>55.421000000000006</v>
      </c>
      <c r="K11" s="5">
        <f>K8+K9+K10</f>
        <v>51.653000000000006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3"/>
  <sheetViews>
    <sheetView tabSelected="1" workbookViewId="0">
      <selection activeCell="J11" sqref="J11"/>
    </sheetView>
  </sheetViews>
  <sheetFormatPr defaultColWidth="16.28515625" defaultRowHeight="15.75"/>
  <cols>
    <col min="1" max="1" width="22.42578125" style="9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9" customWidth="1"/>
    <col min="6" max="6" width="11.28515625" style="1" customWidth="1"/>
    <col min="7" max="7" width="11.140625" style="1" customWidth="1"/>
    <col min="8" max="8" width="7.7109375" style="1" customWidth="1"/>
    <col min="9" max="9" width="9.7109375" style="1" customWidth="1"/>
    <col min="10" max="10" width="10.140625" style="1" customWidth="1"/>
    <col min="11" max="11" width="10.71093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29296.284999999996</v>
      </c>
      <c r="C8" s="4">
        <v>2992.127</v>
      </c>
      <c r="D8" s="4">
        <v>2250.8510000000001</v>
      </c>
      <c r="E8" s="4">
        <v>18980.420999999998</v>
      </c>
      <c r="F8" s="4">
        <f>26533.184-F9</f>
        <v>5072.8860000000022</v>
      </c>
      <c r="G8" s="5">
        <f>G11-G9-G10</f>
        <v>63.653999999999989</v>
      </c>
      <c r="H8" s="5">
        <v>4.5999999999999996</v>
      </c>
      <c r="I8" s="5">
        <v>4.92</v>
      </c>
      <c r="J8" s="5">
        <v>48.497</v>
      </c>
      <c r="K8" s="5">
        <f>G8-H8-I8-J8</f>
        <v>5.6369999999999862</v>
      </c>
    </row>
    <row r="9" spans="1:13" ht="63.75" customHeight="1">
      <c r="A9" s="6" t="s">
        <v>11</v>
      </c>
      <c r="B9" s="4">
        <f>C9+D9+E9+F9</f>
        <v>21460.297999999999</v>
      </c>
      <c r="C9" s="4"/>
      <c r="D9" s="4"/>
      <c r="E9" s="4"/>
      <c r="F9" s="4">
        <v>21460.297999999999</v>
      </c>
      <c r="G9" s="5">
        <f>H9+I9+J9+K9</f>
        <v>41.535000000000004</v>
      </c>
      <c r="H9" s="5"/>
      <c r="I9" s="5"/>
      <c r="J9" s="5"/>
      <c r="K9" s="5">
        <f>0.131+41.404</f>
        <v>41.535000000000004</v>
      </c>
    </row>
    <row r="10" spans="1:13" ht="63.75" customHeight="1">
      <c r="A10" s="6" t="s">
        <v>12</v>
      </c>
      <c r="B10" s="4">
        <f>C10+D10+E10+F10</f>
        <v>6526.0020000000004</v>
      </c>
      <c r="C10" s="4">
        <v>138.363</v>
      </c>
      <c r="D10" s="4">
        <v>791.2</v>
      </c>
      <c r="E10" s="4">
        <f>3133.081+1.406</f>
        <v>3134.4870000000001</v>
      </c>
      <c r="F10" s="4">
        <f>2441.457+20.495</f>
        <v>2461.9519999999998</v>
      </c>
      <c r="G10" s="5">
        <v>12.308</v>
      </c>
      <c r="H10" s="5">
        <v>0.26200000000000001</v>
      </c>
      <c r="I10" s="5">
        <v>1.4970000000000001</v>
      </c>
      <c r="J10" s="5">
        <v>5.9290000000000003</v>
      </c>
      <c r="K10" s="5">
        <f>G10-H10-I10-J10</f>
        <v>4.6199999999999992</v>
      </c>
    </row>
    <row r="11" spans="1:13" ht="34.5" customHeight="1">
      <c r="A11" s="7" t="s">
        <v>13</v>
      </c>
      <c r="B11" s="4">
        <v>57282.584999999999</v>
      </c>
      <c r="C11" s="4">
        <f>C8+C10</f>
        <v>3130.49</v>
      </c>
      <c r="D11" s="4">
        <f t="shared" ref="D11:E11" si="0">D8+D10</f>
        <v>3042.0510000000004</v>
      </c>
      <c r="E11" s="4">
        <f t="shared" si="0"/>
        <v>22114.907999999999</v>
      </c>
      <c r="F11" s="4">
        <f>F8+F9+F10</f>
        <v>28995.136000000002</v>
      </c>
      <c r="G11" s="5">
        <v>117.497</v>
      </c>
      <c r="H11" s="5">
        <f>H8+H10</f>
        <v>4.8620000000000001</v>
      </c>
      <c r="I11" s="5">
        <f t="shared" ref="I11:J11" si="1">I8+I10</f>
        <v>6.4169999999999998</v>
      </c>
      <c r="J11" s="5">
        <f t="shared" si="1"/>
        <v>54.426000000000002</v>
      </c>
      <c r="K11" s="5">
        <f>K8+K9+K10</f>
        <v>51.791999999999987</v>
      </c>
      <c r="M11" s="8"/>
    </row>
    <row r="13" spans="1:13">
      <c r="B13" s="10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январь 2025 г.</vt:lpstr>
      <vt:lpstr>февраль 2025 г.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2025-03-03T11:28:16Z</dcterms:created>
  <dcterms:modified xsi:type="dcterms:W3CDTF">2025-04-02T12:19:22Z</dcterms:modified>
</cp:coreProperties>
</file>